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78"/>
  </bookViews>
  <sheets>
    <sheet name="capa" sheetId="389" r:id="rId1"/>
    <sheet name="introducao" sheetId="6" r:id="rId2"/>
    <sheet name="fontes" sheetId="7" r:id="rId3"/>
    <sheet name="6populacao3" sheetId="795" r:id="rId4"/>
    <sheet name="7empregoINE3" sheetId="796" r:id="rId5"/>
    <sheet name="8desemprego_INE3" sheetId="797" r:id="rId6"/>
    <sheet name="9lay_off" sheetId="487" r:id="rId7"/>
    <sheet name="10desemprego_IEFP" sheetId="497" r:id="rId8"/>
    <sheet name="11desemprego_IEFP" sheetId="498" r:id="rId9"/>
    <sheet name="12fp_anexo C" sheetId="703" r:id="rId10"/>
    <sheet name="13empresarial" sheetId="798" r:id="rId11"/>
    <sheet name="14ganhos" sheetId="458" r:id="rId12"/>
    <sheet name="15salários" sheetId="502" r:id="rId13"/>
    <sheet name="16irct" sheetId="491" r:id="rId14"/>
    <sheet name="17acidentes_SST" sheetId="799"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'13empresarial'!$A$1:$O$84</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'17acidentes_SST'!$A$1:$N$66</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Q10" i="491" l="1"/>
  <c r="P19" i="491" l="1"/>
  <c r="O19" i="491"/>
  <c r="N19" i="491"/>
  <c r="P10" i="491"/>
  <c r="O10" i="491"/>
  <c r="N10" i="491"/>
  <c r="L10" i="491"/>
  <c r="K10" i="491"/>
  <c r="J10" i="491"/>
  <c r="I10" i="491"/>
  <c r="H10" i="491"/>
  <c r="G10" i="491"/>
  <c r="F10" i="491"/>
  <c r="E10" i="491"/>
  <c r="G11" i="799" l="1"/>
  <c r="N68" i="796" l="1"/>
  <c r="L67" i="796"/>
  <c r="J68" i="796"/>
  <c r="F68" i="796"/>
  <c r="J65" i="796"/>
  <c r="H65" i="796"/>
  <c r="F65" i="796"/>
  <c r="N59" i="796"/>
  <c r="J59" i="796"/>
  <c r="F59" i="796"/>
  <c r="J55" i="796"/>
  <c r="F55" i="796"/>
  <c r="H53" i="796"/>
  <c r="N66" i="796"/>
  <c r="J66" i="796"/>
  <c r="F66" i="796"/>
  <c r="N35" i="795"/>
  <c r="L35" i="795"/>
  <c r="J35" i="795"/>
  <c r="H35" i="795"/>
  <c r="F35" i="795"/>
  <c r="F61" i="796" l="1"/>
  <c r="H66" i="796"/>
  <c r="L66" i="796"/>
  <c r="J61" i="796"/>
  <c r="H39" i="795"/>
  <c r="L39" i="795"/>
  <c r="F42" i="795"/>
  <c r="J42" i="795"/>
  <c r="N42" i="795"/>
  <c r="F54" i="795"/>
  <c r="N64" i="796"/>
  <c r="J54" i="795"/>
  <c r="L52" i="796"/>
  <c r="F49" i="796"/>
  <c r="J49" i="796"/>
  <c r="N49" i="796"/>
  <c r="F53" i="796"/>
  <c r="J53" i="796"/>
  <c r="N53" i="796"/>
  <c r="H52" i="796"/>
  <c r="L53" i="796"/>
  <c r="L64" i="796"/>
  <c r="H46" i="796"/>
  <c r="L46" i="796"/>
  <c r="F47" i="796"/>
  <c r="J47" i="796"/>
  <c r="N47" i="796"/>
  <c r="H48" i="796"/>
  <c r="L48" i="796"/>
  <c r="H50" i="796"/>
  <c r="L50" i="796"/>
  <c r="N55" i="796"/>
  <c r="L58" i="796"/>
  <c r="F46" i="796"/>
  <c r="J46" i="796"/>
  <c r="N46" i="796"/>
  <c r="H47" i="796"/>
  <c r="L47" i="796"/>
  <c r="F48" i="796"/>
  <c r="J48" i="796"/>
  <c r="N48" i="796"/>
  <c r="H49" i="796"/>
  <c r="L49" i="796"/>
  <c r="F50" i="796"/>
  <c r="J50" i="796"/>
  <c r="N50" i="796"/>
  <c r="H59" i="796"/>
  <c r="F52" i="796"/>
  <c r="J52" i="796"/>
  <c r="N52" i="796"/>
  <c r="H58" i="796"/>
  <c r="N61" i="796"/>
  <c r="H64" i="796"/>
  <c r="N54" i="795"/>
  <c r="H57" i="795"/>
  <c r="L57" i="795"/>
  <c r="F45" i="796"/>
  <c r="H45" i="796"/>
  <c r="J45" i="796"/>
  <c r="L45" i="796"/>
  <c r="N45" i="796"/>
  <c r="L59" i="796"/>
  <c r="H67" i="796"/>
  <c r="H36" i="795"/>
  <c r="L36" i="795"/>
  <c r="H55" i="796"/>
  <c r="L55" i="796"/>
  <c r="F56" i="796"/>
  <c r="J56" i="796"/>
  <c r="N56" i="796"/>
  <c r="H61" i="796"/>
  <c r="L61" i="796"/>
  <c r="F62" i="796"/>
  <c r="J62" i="796"/>
  <c r="N62" i="796"/>
  <c r="F51" i="796"/>
  <c r="H51" i="796"/>
  <c r="J51" i="796"/>
  <c r="L51" i="796"/>
  <c r="N51" i="796"/>
  <c r="F37" i="795"/>
  <c r="F36" i="795"/>
  <c r="J36" i="795"/>
  <c r="N36" i="795"/>
  <c r="H37" i="795"/>
  <c r="L37" i="795"/>
  <c r="F38" i="795"/>
  <c r="J38" i="795"/>
  <c r="N38" i="795"/>
  <c r="F40" i="795"/>
  <c r="J40" i="795"/>
  <c r="N40" i="795"/>
  <c r="H41" i="795"/>
  <c r="L41" i="795"/>
  <c r="H55" i="795"/>
  <c r="L55" i="795"/>
  <c r="F58" i="795"/>
  <c r="J58" i="795"/>
  <c r="N58" i="795"/>
  <c r="H56" i="796"/>
  <c r="L56" i="796"/>
  <c r="F58" i="796"/>
  <c r="J58" i="796"/>
  <c r="N58" i="796"/>
  <c r="H62" i="796"/>
  <c r="L62" i="796"/>
  <c r="F64" i="796"/>
  <c r="J64" i="796"/>
  <c r="N65" i="796"/>
  <c r="J37" i="795"/>
  <c r="N37" i="795"/>
  <c r="H38" i="795"/>
  <c r="L38" i="795"/>
  <c r="F39" i="795"/>
  <c r="J39" i="795"/>
  <c r="N39" i="795"/>
  <c r="H40" i="795"/>
  <c r="L40" i="795"/>
  <c r="F41" i="795"/>
  <c r="J41" i="795"/>
  <c r="N41" i="795"/>
  <c r="H42" i="795"/>
  <c r="L42" i="795"/>
  <c r="H54" i="795"/>
  <c r="L54" i="795"/>
  <c r="F55" i="795"/>
  <c r="J55" i="795"/>
  <c r="N55" i="795"/>
  <c r="F57" i="795"/>
  <c r="J57" i="795"/>
  <c r="N57" i="795"/>
  <c r="H58" i="795"/>
  <c r="L58" i="795"/>
  <c r="L65" i="796"/>
  <c r="F67" i="796"/>
  <c r="J67" i="796"/>
  <c r="N67" i="796"/>
  <c r="H68" i="796"/>
  <c r="L68" i="796"/>
  <c r="H43" i="795"/>
  <c r="L43" i="795"/>
  <c r="F44" i="795"/>
  <c r="J44" i="795"/>
  <c r="N44" i="795"/>
  <c r="H45" i="795"/>
  <c r="L45" i="795"/>
  <c r="F46" i="795"/>
  <c r="J46" i="795"/>
  <c r="N46" i="795"/>
  <c r="H47" i="795"/>
  <c r="L47" i="795"/>
  <c r="F48" i="795"/>
  <c r="J48" i="795"/>
  <c r="N48" i="795"/>
  <c r="H49" i="795"/>
  <c r="L49" i="795"/>
  <c r="F50" i="795"/>
  <c r="J50" i="795"/>
  <c r="N50" i="795"/>
  <c r="H51" i="795"/>
  <c r="L51" i="795"/>
  <c r="F52" i="795"/>
  <c r="J52" i="795"/>
  <c r="N52" i="795"/>
  <c r="H53" i="795"/>
  <c r="L53" i="795"/>
  <c r="F56" i="795"/>
  <c r="J56" i="795"/>
  <c r="N56" i="795"/>
  <c r="F43" i="795"/>
  <c r="J43" i="795"/>
  <c r="N43" i="795"/>
  <c r="H44" i="795"/>
  <c r="L44" i="795"/>
  <c r="F45" i="795"/>
  <c r="J45" i="795"/>
  <c r="N45" i="795"/>
  <c r="H46" i="795"/>
  <c r="L46" i="795"/>
  <c r="F47" i="795"/>
  <c r="J47" i="795"/>
  <c r="N47" i="795"/>
  <c r="H48" i="795"/>
  <c r="L48" i="795"/>
  <c r="F49" i="795"/>
  <c r="J49" i="795"/>
  <c r="N49" i="795"/>
  <c r="H50" i="795"/>
  <c r="L50" i="795"/>
  <c r="F51" i="795"/>
  <c r="J51" i="795"/>
  <c r="N51" i="795"/>
  <c r="H52" i="795"/>
  <c r="L52" i="795"/>
  <c r="F53" i="795"/>
  <c r="J53" i="795"/>
  <c r="N53" i="795"/>
  <c r="H56" i="795"/>
  <c r="L56" i="795"/>
  <c r="F54" i="796"/>
  <c r="H54" i="796"/>
  <c r="J54" i="796"/>
  <c r="L54" i="796"/>
  <c r="N54" i="796"/>
  <c r="F57" i="796"/>
  <c r="H57" i="796"/>
  <c r="J57" i="796"/>
  <c r="L57" i="796"/>
  <c r="N57" i="796"/>
  <c r="F60" i="796"/>
  <c r="H60" i="796"/>
  <c r="J60" i="796"/>
  <c r="L60" i="796"/>
  <c r="N60" i="796"/>
  <c r="F63" i="796"/>
  <c r="H63" i="796"/>
  <c r="J63" i="796"/>
  <c r="L63" i="796"/>
  <c r="N63" i="796"/>
  <c r="I40" i="797" l="1"/>
  <c r="I33" i="795"/>
  <c r="I43" i="796"/>
  <c r="M40" i="797"/>
  <c r="M43" i="796"/>
  <c r="M33" i="795"/>
  <c r="G43" i="796"/>
  <c r="G40" i="797"/>
  <c r="G33" i="795"/>
  <c r="K40" i="797"/>
  <c r="K43" i="796"/>
  <c r="K33" i="795"/>
  <c r="E40" i="797" l="1"/>
  <c r="E43" i="796"/>
  <c r="E33" i="795"/>
  <c r="C66" i="500" l="1"/>
  <c r="Q19" i="491" l="1"/>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F49" i="497" l="1"/>
  <c r="G49" i="497"/>
  <c r="H49" i="497"/>
  <c r="I49" i="497"/>
  <c r="J49" i="497"/>
  <c r="K49" i="497"/>
  <c r="L49" i="497"/>
  <c r="M49" i="497"/>
  <c r="N49" i="497"/>
  <c r="O49" i="497"/>
  <c r="P49" i="497"/>
  <c r="Q49" i="497" l="1"/>
  <c r="I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O16" i="498" l="1"/>
  <c r="M16" i="498"/>
  <c r="L16" i="498"/>
  <c r="K16" i="498"/>
  <c r="I16" i="498"/>
  <c r="H16" i="498"/>
  <c r="G16" i="498"/>
  <c r="E16" i="498"/>
  <c r="O65" i="497"/>
  <c r="N65" i="497"/>
  <c r="M65" i="497"/>
  <c r="K65" i="497"/>
  <c r="I65" i="497"/>
  <c r="H65" i="497"/>
  <c r="G65" i="497"/>
  <c r="F65" i="497"/>
  <c r="Q69" i="497"/>
  <c r="L65" i="497"/>
  <c r="N16" i="498"/>
  <c r="J16" i="498"/>
  <c r="F16" i="498"/>
  <c r="J65" i="497"/>
  <c r="E65" i="497" l="1"/>
  <c r="K67" i="497"/>
  <c r="J72"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Q69" i="491" l="1"/>
  <c r="Q72" i="491"/>
  <c r="Q70" i="491"/>
  <c r="Q68" i="491"/>
  <c r="Q71"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Q65" i="497" l="1"/>
  <c r="P65" i="497"/>
  <c r="P16" i="498"/>
  <c r="Q16" i="498"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P62"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alcChain>
</file>

<file path=xl/sharedStrings.xml><?xml version="1.0" encoding="utf-8"?>
<sst xmlns="http://schemas.openxmlformats.org/spreadsheetml/2006/main" count="1594" uniqueCount="701">
  <si>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</si>
  <si>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</si>
  <si>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</si>
  <si>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</si>
  <si>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</si>
  <si>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</si>
  <si>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</si>
  <si>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</si>
  <si>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</si>
  <si>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</si>
  <si>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</si>
  <si>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</si>
  <si>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</si>
  <si>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</si>
  <si>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</si>
  <si>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</si>
  <si>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</si>
  <si>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</si>
  <si>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</si>
  <si>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</si>
  <si>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</si>
  <si>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</si>
  <si>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</si>
  <si>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</si>
  <si>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</si>
  <si>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</si>
  <si>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</si>
  <si>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</si>
  <si>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</si>
  <si>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</si>
  <si>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</si>
  <si>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</si>
  <si>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</si>
  <si>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</si>
  <si>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</si>
  <si>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</si>
  <si>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</si>
  <si>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</si>
  <si>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</si>
  <si>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</si>
  <si>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</si>
  <si>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</si>
  <si>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</si>
  <si>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</si>
  <si>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</si>
  <si>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</si>
  <si>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</si>
  <si>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</si>
  <si>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</si>
  <si>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</si>
  <si>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</si>
  <si>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</si>
  <si>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</si>
  <si>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</si>
  <si>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</si>
  <si>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</si>
  <si>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</si>
  <si>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</si>
  <si>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</si>
  <si>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</si>
  <si>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</si>
  <si>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</si>
  <si>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</si>
  <si>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</si>
  <si>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</si>
  <si>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</si>
  <si>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</si>
  <si>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</si>
  <si>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</si>
  <si>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</si>
  <si>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</si>
  <si>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</si>
  <si>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</si>
  <si>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</si>
  <si>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</si>
  <si>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</si>
  <si>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</si>
  <si>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</si>
  <si>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</si>
  <si>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</si>
  <si>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</si>
  <si>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</si>
  <si>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</si>
  <si>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</si>
  <si>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</si>
  <si>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</si>
  <si>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</si>
  <si>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</si>
  <si>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</si>
  <si>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</si>
  <si>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</si>
  <si>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</si>
  <si>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</si>
  <si>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</si>
  <si>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</si>
  <si>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</si>
  <si>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</si>
  <si>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</si>
  <si>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</si>
  <si>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</si>
  <si>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</si>
  <si>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</si>
  <si>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</si>
  <si>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</si>
  <si>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</si>
  <si>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</si>
  <si>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</si>
  <si>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</si>
  <si>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</si>
  <si>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</si>
  <si>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</si>
  <si>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</si>
  <si>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</si>
  <si>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</si>
  <si>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</si>
  <si>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</si>
  <si>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</si>
  <si>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</si>
  <si>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</si>
  <si>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</si>
  <si>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</si>
  <si>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</si>
  <si>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</si>
  <si>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</si>
  <si>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</si>
  <si>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</si>
  <si>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</si>
  <si>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</si>
  <si>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</si>
  <si>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</si>
  <si>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</si>
  <si>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</si>
  <si>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</si>
  <si>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</si>
  <si>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</si>
  <si>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</si>
  <si>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</si>
  <si>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</si>
  <si>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</si>
  <si>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</si>
  <si>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</si>
  <si>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</si>
  <si>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</si>
  <si>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</si>
  <si>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</si>
  <si>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</si>
  <si>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</si>
  <si>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</si>
  <si>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</si>
  <si>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</si>
  <si>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</si>
  <si>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</si>
  <si>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</si>
  <si>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</si>
  <si>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</si>
  <si>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</si>
  <si>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</si>
  <si>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</si>
  <si>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</si>
  <si>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</si>
  <si>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</si>
  <si>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</si>
  <si>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</si>
  <si>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</si>
  <si>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</si>
  <si>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</si>
  <si>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</si>
  <si>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</si>
  <si>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</si>
  <si>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</si>
  <si>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</si>
  <si>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</si>
  <si>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</si>
  <si>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</si>
  <si>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</si>
  <si>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</si>
  <si>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</si>
  <si>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</si>
  <si>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</si>
  <si>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</si>
  <si>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</si>
  <si>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</si>
  <si>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</si>
  <si>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</si>
  <si>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</si>
  <si>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</si>
  <si>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</si>
  <si>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</si>
  <si>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</si>
  <si>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</si>
  <si>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</si>
  <si>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</si>
  <si>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</si>
  <si>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</si>
  <si>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</si>
  <si>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</si>
  <si>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</si>
  <si>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</si>
  <si>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</si>
  <si>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</si>
  <si>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</si>
  <si>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</si>
  <si>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</si>
  <si>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</si>
  <si>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</si>
  <si>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</si>
  <si>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</si>
  <si>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</si>
  <si>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</si>
  <si>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</si>
  <si>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</si>
  <si>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</si>
  <si>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</si>
  <si>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</si>
  <si>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</si>
  <si>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</si>
  <si>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</si>
  <si>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</si>
  <si>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</si>
  <si>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</si>
  <si>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</si>
  <si>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</si>
  <si>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</si>
  <si>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</si>
  <si>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</si>
  <si>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</si>
  <si>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</si>
  <si>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</si>
  <si>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</si>
  <si>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</si>
  <si>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</si>
  <si>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</si>
  <si>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</si>
  <si>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</si>
  <si>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</si>
  <si>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</si>
  <si>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</si>
  <si>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</si>
  <si>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</si>
  <si>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</si>
  <si>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</si>
  <si>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</si>
  <si>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</si>
  <si>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</si>
  <si>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</si>
  <si>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</si>
  <si>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</si>
  <si>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</si>
  <si>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</si>
  <si>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</si>
  <si>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</si>
  <si>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</si>
  <si>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</si>
  <si>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</si>
  <si>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</si>
  <si>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</si>
  <si>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</si>
  <si>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</si>
  <si>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</si>
  <si>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</si>
  <si>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</si>
  <si>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</si>
  <si>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</si>
  <si>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</si>
  <si>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</si>
  <si>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</si>
  <si>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</si>
  <si>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</si>
  <si>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</si>
  <si>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</si>
  <si>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</si>
  <si>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</si>
  <si>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</si>
  <si>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</si>
  <si>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</si>
  <si>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</si>
  <si>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</si>
  <si>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</si>
  <si>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</si>
  <si>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</si>
  <si>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</si>
  <si>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</si>
  <si>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</si>
  <si>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</si>
  <si>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</si>
  <si>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</si>
  <si>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</si>
  <si>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</si>
  <si>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</si>
  <si>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</si>
  <si>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</si>
  <si>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</si>
  <si>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</si>
  <si>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</si>
  <si>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</si>
  <si>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</si>
  <si>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</si>
  <si>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</si>
  <si>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</si>
  <si>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</si>
  <si>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</si>
  <si>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</si>
  <si>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</si>
  <si>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</si>
  <si>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</si>
  <si>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</si>
  <si>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</si>
  <si>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</si>
  <si>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</si>
  <si>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</si>
  <si>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</si>
  <si>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</si>
  <si>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</si>
  <si>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</si>
  <si>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</si>
  <si>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</si>
  <si>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</si>
  <si>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</si>
  <si>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</si>
  <si>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</si>
  <si>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</si>
  <si>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</si>
  <si>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</si>
  <si>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</si>
  <si>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</si>
  <si>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</si>
  <si>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</si>
  <si>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</si>
  <si>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</si>
  <si>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</si>
  <si>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</si>
  <si>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</si>
  <si>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</si>
  <si>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</si>
  <si>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</si>
  <si>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</si>
  <si>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</si>
  <si>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</si>
  <si>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</si>
  <si>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</si>
  <si>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</si>
  <si>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</si>
  <si>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</si>
  <si>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</si>
  <si>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</si>
  <si>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</si>
  <si>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</si>
  <si>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</si>
  <si>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</si>
  <si>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</si>
  <si>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</si>
  <si>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</si>
  <si>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</si>
  <si>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</si>
  <si>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</si>
  <si>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</si>
  <si>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</si>
  <si>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</si>
  <si>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</si>
  <si>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</si>
  <si>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</si>
  <si>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</si>
  <si>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</si>
  <si>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</si>
  <si>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</si>
  <si>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</si>
  <si>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</si>
  <si>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</si>
  <si>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</si>
  <si>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</si>
  <si>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</si>
  <si>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</si>
  <si>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</si>
  <si>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</si>
  <si>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</si>
  <si>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</si>
  <si>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</si>
  <si>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</si>
  <si>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</si>
  <si>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</si>
  <si>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</si>
  <si>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</si>
  <si>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</si>
  <si>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</si>
  <si>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</si>
  <si>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</si>
  <si>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</si>
  <si>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</si>
  <si>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</si>
  <si>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</si>
  <si>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</si>
  <si>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</si>
  <si>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</si>
  <si>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</si>
  <si>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</si>
  <si>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</si>
  <si>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</si>
  <si>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</si>
  <si>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</si>
  <si>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</si>
  <si>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</si>
  <si>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</si>
  <si>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</si>
  <si>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</si>
  <si>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</si>
  <si>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</si>
  <si>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</si>
  <si>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</si>
  <si>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</si>
  <si>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</si>
  <si>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</si>
  <si>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</si>
  <si>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</si>
  <si>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</si>
  <si>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</si>
  <si>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</si>
  <si>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</si>
  <si>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</si>
  <si>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</si>
  <si>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</si>
  <si>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</si>
  <si>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</si>
  <si>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</si>
  <si>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</si>
  <si>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</si>
  <si>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</si>
  <si>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</si>
  <si>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</si>
  <si>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</si>
  <si>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</si>
  <si>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</si>
  <si>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</si>
  <si>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</si>
  <si>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</si>
  <si>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</si>
  <si>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</si>
  <si>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</si>
  <si>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</si>
  <si>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</si>
  <si>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</si>
  <si>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</si>
  <si>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</si>
  <si>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</si>
  <si>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</si>
  <si>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</si>
  <si>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</si>
  <si>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</si>
  <si>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</si>
  <si>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</si>
  <si>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</si>
  <si>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</si>
  <si>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</si>
  <si>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</si>
  <si>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</si>
  <si>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</si>
  <si>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</si>
  <si>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</si>
  <si>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</si>
  <si>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</si>
  <si>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</si>
  <si>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</si>
  <si>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</si>
  <si>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</si>
  <si>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</si>
  <si>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</si>
  <si>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</si>
  <si>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</si>
  <si>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</si>
  <si>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</si>
  <si>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</si>
  <si>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</si>
  <si>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</si>
  <si>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</si>
  <si>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</si>
  <si>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</si>
  <si>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fonte: GEP/MTSSS, Relatório Único - Relatório Anual de Formação Contínua (Anexo C).</t>
  </si>
  <si>
    <t>e-mail: gep.dados@gep.mtsss.pt</t>
  </si>
  <si>
    <t>gep.dados@gep.mtsss.pt</t>
  </si>
  <si>
    <t>52-Vendedores</t>
  </si>
  <si>
    <t>93-Trab.n/qual. i.ext.,const.,i.transf. e transp.</t>
  </si>
  <si>
    <t>91-Trabalhadores de limpeza</t>
  </si>
  <si>
    <t>51-Trab. serviços pessoais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</si>
  <si>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</si>
  <si>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</si>
  <si>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</si>
  <si>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</si>
  <si>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</si>
  <si>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</si>
  <si>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</si>
  <si>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</si>
  <si>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</si>
  <si>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</si>
  <si>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</si>
  <si>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</si>
  <si>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</si>
  <si>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</si>
  <si>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</si>
  <si>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</si>
  <si>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</si>
  <si>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</si>
  <si>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</si>
  <si>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</si>
  <si>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</si>
  <si>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</si>
  <si>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</si>
  <si>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t>pensões</t>
  </si>
  <si>
    <r>
      <t>Medida extraordinária de apoio aos DLD</t>
    </r>
    <r>
      <rPr>
        <b/>
        <vertAlign val="superscript"/>
        <sz val="8"/>
        <color rgb="FF333333"/>
        <rFont val="Arial"/>
        <family val="2"/>
      </rPr>
      <t>(a)</t>
    </r>
  </si>
  <si>
    <t>base</t>
  </si>
  <si>
    <t>ganho</t>
  </si>
  <si>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</si>
  <si>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</si>
  <si>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</si>
  <si>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outubro
2016</t>
  </si>
  <si>
    <t>Fazendo uma análise por sexo, na Zona Euro,  verifica-se que Eslovénia e a Grécia  são os países com a maior diferença, entre a taxa de desemprego das mulheres e dos homens.</t>
  </si>
  <si>
    <t>J. Atividades de informação e de comunicação</t>
  </si>
  <si>
    <t>(1) nos estabelecimentos</t>
  </si>
  <si>
    <t>tco</t>
  </si>
  <si>
    <t xml:space="preserve">          Formação profissional  </t>
  </si>
  <si>
    <r>
      <t xml:space="preserve">fonte: GEP/MTSSS, Inquérito aos Ganhos e Duração de Trabalho.                   </t>
    </r>
    <r>
      <rPr>
        <sz val="7"/>
        <color indexed="63"/>
        <rFont val="Arial"/>
        <family val="2"/>
      </rPr>
      <t xml:space="preserve"> </t>
    </r>
    <r>
      <rPr>
        <sz val="8"/>
        <color rgb="FF008080"/>
        <rFont val="Arial"/>
        <family val="2"/>
      </rPr>
      <t>Mais informação em:  http://www.gep.msess.gov.pt/</t>
    </r>
  </si>
  <si>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</si>
  <si>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</si>
  <si>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</si>
  <si>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</si>
  <si>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</si>
  <si>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</si>
  <si>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r>
      <t>remuneração média mensal base e ganho - concelho do Lisboa, Alentejo, Algarve e Madeira (NUT II)</t>
    </r>
    <r>
      <rPr>
        <b/>
        <vertAlign val="superscript"/>
        <sz val="10"/>
        <rFont val="Arial"/>
        <family val="2"/>
      </rPr>
      <t>(</t>
    </r>
    <r>
      <rPr>
        <b/>
        <vertAlign val="superscript"/>
        <sz val="9"/>
        <rFont val="Arial"/>
        <family val="2"/>
      </rPr>
      <t>2)(3)</t>
    </r>
  </si>
  <si>
    <t>Baixo Alentejo</t>
  </si>
  <si>
    <t>Área Metropolitana de Lisboa</t>
  </si>
  <si>
    <t>Aljustrel</t>
  </si>
  <si>
    <t>Cascais</t>
  </si>
  <si>
    <t>Almodôvar</t>
  </si>
  <si>
    <t>Alvito</t>
  </si>
  <si>
    <t>Loures</t>
  </si>
  <si>
    <t>Barrancos</t>
  </si>
  <si>
    <t>Mafra</t>
  </si>
  <si>
    <t>Oeiras</t>
  </si>
  <si>
    <t>Castro Verde</t>
  </si>
  <si>
    <t>Sintra</t>
  </si>
  <si>
    <t>Cuba</t>
  </si>
  <si>
    <t>Vila Franca de Xira</t>
  </si>
  <si>
    <t>Ferreira do Alentejo</t>
  </si>
  <si>
    <t>Amadora</t>
  </si>
  <si>
    <t>Mértola</t>
  </si>
  <si>
    <t>Odivelas</t>
  </si>
  <si>
    <t>Moura</t>
  </si>
  <si>
    <t>Alcochete</t>
  </si>
  <si>
    <t>Ourique</t>
  </si>
  <si>
    <t>Almada</t>
  </si>
  <si>
    <t>Serpa</t>
  </si>
  <si>
    <t>Barreiro</t>
  </si>
  <si>
    <t>Vidigueira</t>
  </si>
  <si>
    <t>Moita</t>
  </si>
  <si>
    <t>Lezíria do Tejo</t>
  </si>
  <si>
    <t>Montijo</t>
  </si>
  <si>
    <t>Azambuja</t>
  </si>
  <si>
    <t>Palmela</t>
  </si>
  <si>
    <t>Almeirim</t>
  </si>
  <si>
    <t>Seixal</t>
  </si>
  <si>
    <t>Alpiarça</t>
  </si>
  <si>
    <t>Sesimbra</t>
  </si>
  <si>
    <t>Benavente</t>
  </si>
  <si>
    <t>Cartaxo</t>
  </si>
  <si>
    <t>Chamusca</t>
  </si>
  <si>
    <t>Alentejo Litoral</t>
  </si>
  <si>
    <t>Coruche</t>
  </si>
  <si>
    <t>Odemira</t>
  </si>
  <si>
    <t>Golegã</t>
  </si>
  <si>
    <t>Alcácer do Sal</t>
  </si>
  <si>
    <t>Rio Maior</t>
  </si>
  <si>
    <t>Grândola</t>
  </si>
  <si>
    <t>Salvaterra de Magos</t>
  </si>
  <si>
    <t>Santiago do Cacém</t>
  </si>
  <si>
    <t>Sines</t>
  </si>
  <si>
    <t>Alto Alentejo</t>
  </si>
  <si>
    <t>Alter do Chão</t>
  </si>
  <si>
    <t>Albufeira</t>
  </si>
  <si>
    <t>Arronches</t>
  </si>
  <si>
    <t>Alcoutim</t>
  </si>
  <si>
    <t>Avis</t>
  </si>
  <si>
    <t>Aljezur</t>
  </si>
  <si>
    <t>Campo Maior</t>
  </si>
  <si>
    <t>Castro Marim</t>
  </si>
  <si>
    <t>Castelo de Vide</t>
  </si>
  <si>
    <t>Crato</t>
  </si>
  <si>
    <t>Lagoa</t>
  </si>
  <si>
    <t>Elvas</t>
  </si>
  <si>
    <t>Lagos</t>
  </si>
  <si>
    <t>Fronteira</t>
  </si>
  <si>
    <t>Loulé</t>
  </si>
  <si>
    <t>Gavião</t>
  </si>
  <si>
    <t>Monchique</t>
  </si>
  <si>
    <t>Marvão</t>
  </si>
  <si>
    <t>Olhão</t>
  </si>
  <si>
    <t>Monforte</t>
  </si>
  <si>
    <t>Portimão</t>
  </si>
  <si>
    <t>Nisa</t>
  </si>
  <si>
    <t>São Braz de Alportel</t>
  </si>
  <si>
    <t>Ponte de Sôr</t>
  </si>
  <si>
    <t>Silves</t>
  </si>
  <si>
    <t>Tavira</t>
  </si>
  <si>
    <t>Sousel</t>
  </si>
  <si>
    <t>Vila do Bispo</t>
  </si>
  <si>
    <t>Alentejo Central</t>
  </si>
  <si>
    <t>Vila Real Sto Antonio</t>
  </si>
  <si>
    <t>Alandroal</t>
  </si>
  <si>
    <t>R.A. Madeira</t>
  </si>
  <si>
    <t>Arraiolos</t>
  </si>
  <si>
    <t>Borba</t>
  </si>
  <si>
    <t>Calheta</t>
  </si>
  <si>
    <t>Estremoz</t>
  </si>
  <si>
    <t>Câmara de Lobos</t>
  </si>
  <si>
    <t>Funchal</t>
  </si>
  <si>
    <t>Montemor-o-Novo</t>
  </si>
  <si>
    <t>Machico</t>
  </si>
  <si>
    <t>Mora</t>
  </si>
  <si>
    <t>Ponta do Sol</t>
  </si>
  <si>
    <t>Mourão</t>
  </si>
  <si>
    <t>Porto Moniz</t>
  </si>
  <si>
    <t>Portel</t>
  </si>
  <si>
    <t>Ribeira Brava</t>
  </si>
  <si>
    <t>Redondo</t>
  </si>
  <si>
    <t>Santa Cruz</t>
  </si>
  <si>
    <t>Reguengos Monsaraz</t>
  </si>
  <si>
    <t>Santana</t>
  </si>
  <si>
    <t>Vendas Novas</t>
  </si>
  <si>
    <t>São Vicente</t>
  </si>
  <si>
    <t>Viana do Alentejo</t>
  </si>
  <si>
    <t>Porto Santo</t>
  </si>
  <si>
    <t>Vila Viçosa</t>
  </si>
  <si>
    <t xml:space="preserve">(2) dos tco a tempo completo, que auferiram remuneração completa no período de referência.  </t>
  </si>
  <si>
    <t xml:space="preserve">(3) no boletim de setembro foi divulgada informação dos concelhos da região Centro; os concelhos do Norte foram divulgados no boletim de agosto.  </t>
  </si>
  <si>
    <t xml:space="preserve">fonte:  GEP/MTSSS, Quadros de Pessoal.            </t>
  </si>
  <si>
    <t>Mais informação em:  http://www.gep.msess.gov.pt</t>
  </si>
  <si>
    <t xml:space="preserve">  Acidentes de trabalho (Segurança e Saúde: Anexo D do Relatório Único)</t>
  </si>
  <si>
    <t>acidentes de trabalho  - indicadores globais</t>
  </si>
  <si>
    <r>
      <t xml:space="preserve"> acidentes de trabalho</t>
    </r>
    <r>
      <rPr>
        <b/>
        <vertAlign val="superscript"/>
        <sz val="8"/>
        <color theme="3"/>
        <rFont val="Arial"/>
        <family val="2"/>
      </rPr>
      <t xml:space="preserve"> (1)</t>
    </r>
  </si>
  <si>
    <t>acidentes de trabalho com dias de baixa</t>
  </si>
  <si>
    <t>dias de trabalho perdidos</t>
  </si>
  <si>
    <t>taxa de incidência dos acidentes de trabalho  - actividade económica do estabelecimento</t>
  </si>
  <si>
    <t>mortais</t>
  </si>
  <si>
    <t>A. Agricultura., prod. animal, caça, flor. e pesca</t>
  </si>
  <si>
    <t>D. Eletricidade, gás, vapor, água e ar frio</t>
  </si>
  <si>
    <t>E. Captação, trat., dist.; saneamento, despoluição</t>
  </si>
  <si>
    <t>G. Comércio grosso e retalho, rep. v. automóveis</t>
  </si>
  <si>
    <t>M. Ativid. consultoria, cient., técnica e similares</t>
  </si>
  <si>
    <t>N. Atividades admintrativas e serviços de apoio</t>
  </si>
  <si>
    <t>O. Adm. pública e defesa; segurança social obrig.</t>
  </si>
  <si>
    <t>Q. Atividades saúde humana e apoio social</t>
  </si>
  <si>
    <t>R. Ativ. artísticas, esp. ,desportivas  e recreativas</t>
  </si>
  <si>
    <t>T. Famílias com empregados domésticos</t>
  </si>
  <si>
    <t>U. Org. internacionais e out. inst. ext-territoriais</t>
  </si>
  <si>
    <t>taxa de incidência dos acidentes de trabalho  - distrito do estabelecimento</t>
  </si>
  <si>
    <r>
      <rPr>
        <b/>
        <sz val="7"/>
        <color indexed="63"/>
        <rFont val="Arial"/>
        <family val="2"/>
      </rPr>
      <t>nota:</t>
    </r>
    <r>
      <rPr>
        <sz val="7"/>
        <color indexed="63"/>
        <rFont val="Arial"/>
        <family val="2"/>
      </rPr>
      <t xml:space="preserve"> taxas revistas na sequência de aplicação de nova metodologia.               (1) trabalhadores vinculados</t>
    </r>
  </si>
  <si>
    <t>fonte: GEP/MTSSS, Segurança e Saúde no Trabalho (Relatório Único - Anexo D)</t>
  </si>
  <si>
    <r>
      <t xml:space="preserve">TCO (cálculo remunerações) </t>
    </r>
    <r>
      <rPr>
        <vertAlign val="superscript"/>
        <sz val="7"/>
        <color theme="3"/>
        <rFont val="Arial"/>
        <family val="2"/>
      </rPr>
      <t>(1) (2)</t>
    </r>
  </si>
  <si>
    <t>Em Portugal a taxa de desemprego (8,6 %) registou uma variação de -0,2 p.p., relativamente ao mês anterior.</t>
  </si>
  <si>
    <t>A taxa de desemprego para o grupo etário &lt;25 anos apresenta o valor mais baixo na Alemanha (6,4 %), registando o valor mais elevado na Grécia (42,8 %). Em Portugal,   regista-se   o  valor  de 25,7 %.</t>
  </si>
  <si>
    <t>Em setembro de 2017, a taxa de desemprego na Zona Euro diminuiu para 8,9 % (era 9,0 %  em agosto de 2017 e 9,9 % em setembro de 2016);</t>
  </si>
  <si>
    <t xml:space="preserve">República Checa (2,7 %), Alemanha (3,6 %) e Malta (4,1 %) apresentam as taxas de desemprego mais baixas; a Grécia (21,0 %) e a Espanha (16,7 %) são os estados membros com valores  mais elevados. </t>
  </si>
  <si>
    <t xml:space="preserve">nota: Reino Unido - Junho de 2017;  Hungria - Agosto de 2017.             : valor não disponível.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</si>
  <si>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</si>
  <si>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</si>
  <si>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t>2016</t>
  </si>
  <si>
    <t>2017</t>
  </si>
  <si>
    <t>23-Professores</t>
  </si>
  <si>
    <t>94-Assist. preparação de refeições</t>
  </si>
  <si>
    <t xml:space="preserve">  Artigos de vestuário  </t>
  </si>
  <si>
    <t xml:space="preserve">  Outros artigos e acessórios de vestuário  </t>
  </si>
  <si>
    <t xml:space="preserve">  Calçado  </t>
  </si>
  <si>
    <t xml:space="preserve">  Combustíveis liquidos</t>
  </si>
  <si>
    <t xml:space="preserve">  Artigos de joalharia e relógios</t>
  </si>
  <si>
    <t xml:space="preserve">  Transportes aéreos de passageiros  </t>
  </si>
  <si>
    <t xml:space="preserve">  Férias organizadas  </t>
  </si>
  <si>
    <t xml:space="preserve">  Livros</t>
  </si>
  <si>
    <t xml:space="preserve">  Material impresso diverso e artigos de papelaria </t>
  </si>
  <si>
    <t xml:space="preserve">  Bens de uso doméstico não duradouros  </t>
  </si>
  <si>
    <t xml:space="preserve">         … em setembro </t>
  </si>
  <si>
    <t>notas: dados sujeitos a atualizações; situação da base de dados a 30/setembro/2017</t>
  </si>
  <si>
    <t>notas: dados sujeitos a atualizações; situação da base de dados 1/outubro/2017.</t>
  </si>
  <si>
    <t>notas: dados sujeitos a atualizações;   a partir de 2005 apenas são contabilizados beneficiários com lançamento cujo o motivo tenha sido "concessão normal".;  (a) DLD - Desempregados de Longa Duração".</t>
  </si>
  <si>
    <t>notas: dados sujeitos a atualizações; .</t>
  </si>
  <si>
    <t>setembro de 2017</t>
  </si>
  <si>
    <t>:</t>
  </si>
  <si>
    <t>fonte:  Eurostat, dados extraídos em 31/10/2017.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</si>
  <si>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</si>
  <si>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</si>
  <si>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</si>
  <si>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</si>
  <si>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</si>
  <si>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</si>
  <si>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</si>
  <si>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</si>
  <si>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</si>
  <si>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</si>
  <si>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</si>
  <si>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</si>
  <si>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</si>
  <si>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</si>
  <si>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</si>
  <si>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t xml:space="preserve"> (c) informação corrigida em 08/05/2018</t>
  </si>
  <si>
    <r>
      <t>2015</t>
    </r>
    <r>
      <rPr>
        <b/>
        <vertAlign val="superscript"/>
        <sz val="9"/>
        <color theme="7"/>
        <rFont val="Arial"/>
        <family val="2"/>
      </rPr>
      <t xml:space="preserve"> (c)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</si>
</sst>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0_);&quot;(&quot;#,##0.00&quot;)&quot;;&quot;-&quot;_)"/>
  </numFmts>
  <fonts count="1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b/>
      <sz val="8"/>
      <color theme="7"/>
      <name val="Arial"/>
      <family val="2"/>
    </font>
    <font>
      <sz val="6"/>
      <color indexed="63"/>
      <name val="Small Fonts"/>
      <family val="2"/>
    </font>
    <font>
      <sz val="8"/>
      <color theme="1"/>
      <name val="Arial"/>
      <family val="2"/>
    </font>
    <font>
      <b/>
      <sz val="8"/>
      <color theme="1"/>
      <name val="Arial"/>
      <family val="2"/>
    </font>
    <font>
      <b/>
      <vertAlign val="superscript"/>
      <sz val="9"/>
      <name val="Arial"/>
      <family val="2"/>
    </font>
    <font>
      <sz val="6"/>
      <color theme="1"/>
      <name val="Arial"/>
      <family val="2"/>
    </font>
    <font>
      <b/>
      <sz val="7"/>
      <color rgb="FF00518E"/>
      <name val="Arial"/>
      <family val="2"/>
    </font>
    <font>
      <sz val="7"/>
      <color rgb="FF00518E"/>
      <name val="Arial"/>
      <family val="2"/>
    </font>
    <font>
      <sz val="8"/>
      <color rgb="FF008080"/>
      <name val="Arial"/>
      <family val="2"/>
    </font>
    <font>
      <b/>
      <sz val="7"/>
      <color theme="1"/>
      <name val="Arial"/>
      <family val="2"/>
    </font>
    <font>
      <b/>
      <vertAlign val="superscript"/>
      <sz val="8"/>
      <color theme="3"/>
      <name val="Arial"/>
      <family val="2"/>
    </font>
    <font>
      <b/>
      <vertAlign val="superscript"/>
      <sz val="9"/>
      <color indexed="63"/>
      <name val="Arial"/>
      <family val="2"/>
    </font>
    <font>
      <b/>
      <vertAlign val="superscript"/>
      <sz val="9"/>
      <color theme="7"/>
      <name val="Arial"/>
      <family val="2"/>
    </font>
    <font>
      <sz val="7"/>
      <color theme="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bottom style="thin">
        <color indexed="22"/>
      </bottom>
      <diagonal/>
    </border>
    <border>
      <left style="dashed">
        <color theme="7"/>
      </left>
      <right/>
      <top/>
      <bottom/>
      <diagonal/>
    </border>
    <border>
      <left style="dashed">
        <color theme="0" tint="-0.24994659260841701"/>
      </left>
      <right/>
      <top style="thin">
        <color theme="0" tint="-0.24994659260841701"/>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s>
  <cellStyleXfs count="318">
    <xf numFmtId="0" fontId="0" fillId="0" borderId="0" applyProtection="0"/>
    <xf numFmtId="0" fontId="3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7" fillId="16" borderId="4" applyNumberFormat="0" applyAlignment="0" applyProtection="0"/>
    <xf numFmtId="0" fontId="7" fillId="0" borderId="5" applyNumberFormat="0" applyFill="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7" fillId="4" borderId="0" applyNumberFormat="0" applyBorder="0" applyAlignment="0" applyProtection="0"/>
    <xf numFmtId="0" fontId="7" fillId="7" borderId="4" applyNumberFormat="0" applyAlignment="0" applyProtection="0"/>
    <xf numFmtId="44" fontId="7" fillId="0" borderId="0" applyFont="0" applyFill="0" applyBorder="0" applyAlignment="0" applyProtection="0"/>
    <xf numFmtId="0" fontId="7" fillId="3" borderId="0" applyNumberFormat="0" applyBorder="0" applyAlignment="0" applyProtection="0"/>
    <xf numFmtId="0" fontId="7" fillId="21" borderId="0" applyNumberFormat="0" applyBorder="0" applyAlignment="0" applyProtection="0"/>
    <xf numFmtId="0" fontId="41" fillId="0" borderId="0"/>
    <xf numFmtId="0" fontId="31" fillId="0" borderId="0"/>
    <xf numFmtId="0" fontId="31" fillId="0" borderId="0" applyProtection="0"/>
    <xf numFmtId="0" fontId="7" fillId="0" borderId="0"/>
    <xf numFmtId="0" fontId="7" fillId="22" borderId="6" applyNumberFormat="0" applyFont="0" applyAlignment="0" applyProtection="0"/>
    <xf numFmtId="0" fontId="7" fillId="16" borderId="7" applyNumberFormat="0" applyAlignment="0" applyProtection="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8" applyNumberFormat="0" applyFill="0" applyAlignment="0" applyProtection="0"/>
    <xf numFmtId="0" fontId="7" fillId="23" borderId="9" applyNumberFormat="0" applyAlignment="0" applyProtection="0"/>
    <xf numFmtId="43" fontId="31" fillId="0" borderId="0" applyFont="0" applyFill="0" applyBorder="0" applyAlignment="0" applyProtection="0"/>
    <xf numFmtId="0" fontId="42"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44" fillId="0" borderId="0" applyFont="0" applyFill="0" applyBorder="0" applyAlignment="0" applyProtection="0"/>
    <xf numFmtId="0" fontId="7" fillId="0" borderId="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applyProtection="0"/>
    <xf numFmtId="0" fontId="7" fillId="0" borderId="0"/>
    <xf numFmtId="0" fontId="7" fillId="0" borderId="0"/>
    <xf numFmtId="0" fontId="7" fillId="0" borderId="0"/>
    <xf numFmtId="0" fontId="7" fillId="0" borderId="0"/>
    <xf numFmtId="0" fontId="74" fillId="0" borderId="0"/>
    <xf numFmtId="0" fontId="98" fillId="0" borderId="0" applyNumberFormat="0" applyFill="0" applyBorder="0" applyAlignment="0" applyProtection="0">
      <alignment vertical="top"/>
      <protection locked="0"/>
    </xf>
    <xf numFmtId="0" fontId="6" fillId="0" borderId="0"/>
    <xf numFmtId="0" fontId="7" fillId="0" borderId="0" applyProtection="0"/>
    <xf numFmtId="0" fontId="7" fillId="0" borderId="0"/>
    <xf numFmtId="0" fontId="7" fillId="0" borderId="0"/>
    <xf numFmtId="0" fontId="105" fillId="0" borderId="55" applyNumberFormat="0" applyBorder="0" applyProtection="0">
      <alignment horizontal="center"/>
    </xf>
    <xf numFmtId="0" fontId="106" fillId="0" borderId="0" applyFill="0" applyBorder="0" applyProtection="0"/>
    <xf numFmtId="0" fontId="105" fillId="42" borderId="56" applyNumberFormat="0" applyBorder="0" applyProtection="0">
      <alignment horizontal="center"/>
    </xf>
    <xf numFmtId="0" fontId="107" fillId="0" borderId="0" applyNumberFormat="0" applyFill="0" applyProtection="0"/>
    <xf numFmtId="0" fontId="105" fillId="0" borderId="0" applyNumberFormat="0" applyFill="0" applyBorder="0" applyProtection="0">
      <alignment horizontal="left"/>
    </xf>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7" fillId="16" borderId="4" applyNumberFormat="0" applyAlignment="0" applyProtection="0"/>
    <xf numFmtId="0" fontId="7" fillId="0" borderId="5" applyNumberFormat="0" applyFill="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7" fillId="4" borderId="0" applyNumberFormat="0" applyBorder="0" applyAlignment="0" applyProtection="0"/>
    <xf numFmtId="0" fontId="7" fillId="7" borderId="4" applyNumberFormat="0" applyAlignment="0" applyProtection="0"/>
    <xf numFmtId="0" fontId="7" fillId="3" borderId="0" applyNumberFormat="0" applyBorder="0" applyAlignment="0" applyProtection="0"/>
    <xf numFmtId="0" fontId="7" fillId="21" borderId="0" applyNumberFormat="0" applyBorder="0" applyAlignment="0" applyProtection="0"/>
    <xf numFmtId="0" fontId="7" fillId="22" borderId="6" applyNumberFormat="0" applyFont="0" applyAlignment="0" applyProtection="0"/>
    <xf numFmtId="0" fontId="7" fillId="16" borderId="7"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8" applyNumberFormat="0" applyFill="0" applyAlignment="0" applyProtection="0"/>
    <xf numFmtId="0" fontId="7" fillId="23" borderId="9" applyNumberFormat="0" applyAlignment="0" applyProtection="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176" fontId="7" fillId="0" borderId="0" applyFont="0" applyFill="0" applyBorder="0" applyAlignment="0" applyProtection="0"/>
    <xf numFmtId="176" fontId="5"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9" fontId="124" fillId="0" borderId="0" applyFont="0" applyFill="0" applyBorder="0" applyAlignment="0" applyProtection="0"/>
    <xf numFmtId="0" fontId="98" fillId="0" borderId="0" applyNumberFormat="0" applyFill="0" applyBorder="0" applyAlignment="0" applyProtection="0">
      <alignment vertical="top"/>
      <protection locked="0"/>
    </xf>
    <xf numFmtId="176" fontId="3" fillId="0" borderId="0" applyFont="0" applyFill="0" applyBorder="0" applyAlignment="0" applyProtection="0"/>
    <xf numFmtId="0" fontId="3" fillId="0" borderId="0"/>
    <xf numFmtId="0" fontId="3" fillId="0" borderId="0"/>
    <xf numFmtId="0" fontId="3" fillId="0" borderId="0"/>
    <xf numFmtId="0" fontId="3" fillId="0" borderId="0"/>
    <xf numFmtId="0" fontId="7"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1" fillId="0" borderId="0"/>
  </cellStyleXfs>
  <cellXfs count="1733">
    <xf numFmtId="0" fontId="0" fillId="0" borderId="0" xfId="0"/>
    <xf numFmtId="0" fontId="0" fillId="0" borderId="0" xfId="0" applyBorder="1"/>
    <xf numFmtId="0" fontId="0" fillId="25" borderId="0" xfId="0" applyFill="1"/>
    <xf numFmtId="0" fontId="10" fillId="25" borderId="0" xfId="0" applyFont="1" applyFill="1" applyBorder="1"/>
    <xf numFmtId="0" fontId="0" fillId="25" borderId="0" xfId="0" applyFill="1" applyBorder="1"/>
    <xf numFmtId="0" fontId="12" fillId="25" borderId="0" xfId="0" applyFont="1" applyFill="1" applyBorder="1"/>
    <xf numFmtId="0" fontId="0" fillId="25" borderId="0" xfId="0" applyFill="1" applyAlignment="1">
      <alignment vertical="center"/>
    </xf>
    <xf numFmtId="0" fontId="0" fillId="0" borderId="0" xfId="0" applyAlignment="1">
      <alignment vertical="center"/>
    </xf>
    <xf numFmtId="0" fontId="15" fillId="25" borderId="0" xfId="0" applyFont="1" applyFill="1" applyBorder="1"/>
    <xf numFmtId="0" fontId="16" fillId="25" borderId="0" xfId="0" applyFont="1" applyFill="1" applyBorder="1"/>
    <xf numFmtId="0" fontId="16" fillId="25" borderId="0" xfId="0" applyFont="1" applyFill="1" applyBorder="1" applyAlignment="1">
      <alignment horizontal="center"/>
    </xf>
    <xf numFmtId="164" fontId="17" fillId="24" borderId="0" xfId="40" applyNumberFormat="1" applyFont="1" applyFill="1" applyBorder="1" applyAlignment="1">
      <alignment horizontal="center" wrapText="1"/>
    </xf>
    <xf numFmtId="0" fontId="16" fillId="24" borderId="0" xfId="40" applyFont="1" applyFill="1" applyBorder="1"/>
    <xf numFmtId="0" fontId="17" fillId="25" borderId="0" xfId="0" applyFont="1" applyFill="1" applyBorder="1"/>
    <xf numFmtId="0" fontId="0" fillId="25" borderId="0" xfId="0" applyFill="1" applyBorder="1" applyAlignment="1">
      <alignment vertical="center"/>
    </xf>
    <xf numFmtId="0" fontId="18" fillId="25" borderId="0" xfId="0" applyFont="1" applyFill="1" applyBorder="1"/>
    <xf numFmtId="0" fontId="14" fillId="25" borderId="0" xfId="0" applyFont="1" applyFill="1" applyBorder="1" applyAlignment="1">
      <alignment horizontal="left"/>
    </xf>
    <xf numFmtId="0" fontId="21" fillId="25" borderId="0" xfId="0" applyFont="1" applyFill="1" applyBorder="1" applyAlignment="1">
      <alignment horizontal="right"/>
    </xf>
    <xf numFmtId="164" fontId="23" fillId="25" borderId="0" xfId="0" applyNumberFormat="1" applyFont="1" applyFill="1" applyBorder="1" applyAlignment="1">
      <alignment horizontal="center"/>
    </xf>
    <xf numFmtId="164" fontId="17" fillId="25" borderId="0" xfId="40" applyNumberFormat="1" applyFont="1" applyFill="1" applyBorder="1" applyAlignment="1">
      <alignment horizontal="center" wrapText="1"/>
    </xf>
    <xf numFmtId="0" fontId="27" fillId="25" borderId="0" xfId="0" applyFont="1" applyFill="1" applyBorder="1" applyAlignment="1">
      <alignment horizontal="left"/>
    </xf>
    <xf numFmtId="0" fontId="21" fillId="25" borderId="0" xfId="0" applyFont="1" applyFill="1" applyBorder="1"/>
    <xf numFmtId="0" fontId="8" fillId="25" borderId="0" xfId="0" applyFont="1" applyFill="1" applyBorder="1"/>
    <xf numFmtId="0" fontId="24"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8" fillId="25" borderId="0" xfId="0" applyFont="1" applyFill="1" applyAlignment="1">
      <alignment readingOrder="1"/>
    </xf>
    <xf numFmtId="0" fontId="8" fillId="25" borderId="0" xfId="0" applyFont="1" applyFill="1" applyBorder="1" applyAlignment="1">
      <alignment readingOrder="1"/>
    </xf>
    <xf numFmtId="0" fontId="8" fillId="25" borderId="0" xfId="0" applyFont="1" applyFill="1" applyAlignment="1">
      <alignment readingOrder="2"/>
    </xf>
    <xf numFmtId="0" fontId="8" fillId="0" borderId="0" xfId="0" applyFont="1" applyAlignment="1">
      <alignment readingOrder="2"/>
    </xf>
    <xf numFmtId="0" fontId="17" fillId="25" borderId="0" xfId="0" applyFont="1" applyFill="1" applyBorder="1" applyAlignment="1">
      <alignment horizontal="center" vertical="top" readingOrder="1"/>
    </xf>
    <xf numFmtId="0" fontId="17" fillId="25" borderId="0" xfId="0" applyFont="1" applyFill="1" applyBorder="1" applyAlignment="1">
      <alignment horizontal="right" readingOrder="1"/>
    </xf>
    <xf numFmtId="0" fontId="17" fillId="25" borderId="0" xfId="0" applyFont="1" applyFill="1" applyBorder="1" applyAlignment="1">
      <alignment horizontal="justify" vertical="top" readingOrder="1"/>
    </xf>
    <xf numFmtId="0" fontId="16" fillId="25" borderId="0" xfId="0" applyFont="1" applyFill="1" applyBorder="1" applyAlignment="1">
      <alignment readingOrder="1"/>
    </xf>
    <xf numFmtId="0" fontId="16" fillId="24" borderId="0" xfId="40" applyFont="1" applyFill="1" applyBorder="1" applyAlignment="1">
      <alignment readingOrder="1"/>
    </xf>
    <xf numFmtId="0" fontId="17" fillId="25" borderId="0" xfId="0" applyFont="1" applyFill="1" applyBorder="1" applyAlignment="1">
      <alignment readingOrder="1"/>
    </xf>
    <xf numFmtId="0" fontId="16" fillId="25" borderId="0" xfId="0" applyFont="1" applyFill="1" applyBorder="1" applyAlignment="1">
      <alignment horizontal="center" readingOrder="1"/>
    </xf>
    <xf numFmtId="164" fontId="17" fillId="24" borderId="0" xfId="40" applyNumberFormat="1" applyFont="1" applyFill="1" applyBorder="1" applyAlignment="1">
      <alignment horizontal="center" readingOrder="1"/>
    </xf>
    <xf numFmtId="0" fontId="8" fillId="0" borderId="0" xfId="0" applyFont="1" applyAlignment="1">
      <alignment horizontal="right" readingOrder="2"/>
    </xf>
    <xf numFmtId="0" fontId="34" fillId="25" borderId="0" xfId="0" applyFont="1" applyFill="1" applyBorder="1"/>
    <xf numFmtId="0" fontId="16" fillId="24" borderId="0" xfId="40" applyFont="1" applyFill="1" applyBorder="1" applyAlignment="1">
      <alignment horizontal="left" indent="1"/>
    </xf>
    <xf numFmtId="0" fontId="17" fillId="25" borderId="0" xfId="0" applyFont="1" applyFill="1" applyBorder="1" applyAlignment="1">
      <alignment horizontal="center" vertical="center" readingOrder="1"/>
    </xf>
    <xf numFmtId="0" fontId="17" fillId="25" borderId="0" xfId="0" applyFont="1" applyFill="1" applyBorder="1" applyAlignment="1">
      <alignment vertical="center" readingOrder="1"/>
    </xf>
    <xf numFmtId="0" fontId="17" fillId="25" borderId="0" xfId="0" applyFont="1" applyFill="1" applyBorder="1" applyAlignment="1">
      <alignment horizontal="right" vertical="center" readingOrder="1"/>
    </xf>
    <xf numFmtId="0" fontId="35" fillId="25" borderId="0" xfId="0" applyFont="1" applyFill="1"/>
    <xf numFmtId="0" fontId="35" fillId="25" borderId="0" xfId="0" applyFont="1" applyFill="1" applyBorder="1"/>
    <xf numFmtId="0" fontId="36" fillId="25" borderId="0" xfId="0" applyFont="1" applyFill="1" applyBorder="1" applyAlignment="1">
      <alignment horizontal="left"/>
    </xf>
    <xf numFmtId="0" fontId="35" fillId="0" borderId="0" xfId="0" applyFont="1"/>
    <xf numFmtId="3" fontId="38" fillId="25" borderId="0" xfId="0" applyNumberFormat="1" applyFont="1" applyFill="1" applyBorder="1" applyAlignment="1">
      <alignment horizontal="center"/>
    </xf>
    <xf numFmtId="0" fontId="30" fillId="24" borderId="0" xfId="40" applyFont="1" applyFill="1" applyBorder="1"/>
    <xf numFmtId="0" fontId="0" fillId="0" borderId="0" xfId="0" applyFill="1"/>
    <xf numFmtId="164" fontId="0" fillId="25" borderId="0" xfId="0" applyNumberFormat="1" applyFill="1" applyBorder="1"/>
    <xf numFmtId="0" fontId="38" fillId="25" borderId="0" xfId="0" applyFont="1" applyFill="1" applyBorder="1" applyAlignment="1">
      <alignment horizontal="left"/>
    </xf>
    <xf numFmtId="3" fontId="40" fillId="25" borderId="0" xfId="0" applyNumberFormat="1" applyFont="1" applyFill="1" applyBorder="1" applyAlignment="1">
      <alignment horizontal="center"/>
    </xf>
    <xf numFmtId="3" fontId="38" fillId="25" borderId="0" xfId="0" applyNumberFormat="1" applyFont="1" applyFill="1" applyBorder="1" applyAlignment="1">
      <alignment horizontal="right"/>
    </xf>
    <xf numFmtId="0" fontId="35" fillId="25" borderId="0" xfId="0" applyFont="1" applyFill="1" applyAlignment="1">
      <alignment vertical="center"/>
    </xf>
    <xf numFmtId="0" fontId="38" fillId="25" borderId="0" xfId="0" applyFont="1" applyFill="1" applyBorder="1" applyAlignment="1">
      <alignment horizontal="left" vertical="center"/>
    </xf>
    <xf numFmtId="0" fontId="36" fillId="25" borderId="0" xfId="0" applyFont="1" applyFill="1" applyBorder="1" applyAlignment="1">
      <alignment horizontal="left" vertical="center"/>
    </xf>
    <xf numFmtId="3" fontId="38" fillId="25" borderId="0" xfId="0" applyNumberFormat="1" applyFont="1" applyFill="1" applyBorder="1" applyAlignment="1">
      <alignment horizontal="right" vertical="center"/>
    </xf>
    <xf numFmtId="0" fontId="35" fillId="0" borderId="0" xfId="0" applyFont="1" applyAlignment="1">
      <alignment vertical="center"/>
    </xf>
    <xf numFmtId="3" fontId="17" fillId="25" borderId="0" xfId="0" applyNumberFormat="1" applyFont="1" applyFill="1" applyBorder="1" applyAlignment="1">
      <alignment horizontal="right"/>
    </xf>
    <xf numFmtId="0" fontId="37" fillId="25" borderId="0" xfId="0" applyFont="1" applyFill="1" applyBorder="1"/>
    <xf numFmtId="0" fontId="32" fillId="25" borderId="0" xfId="0" applyFont="1" applyFill="1"/>
    <xf numFmtId="0" fontId="32" fillId="25" borderId="0" xfId="0" applyFont="1" applyFill="1" applyBorder="1"/>
    <xf numFmtId="0" fontId="32" fillId="0" borderId="0" xfId="0" applyFont="1"/>
    <xf numFmtId="3" fontId="21" fillId="25" borderId="0" xfId="0" applyNumberFormat="1" applyFont="1" applyFill="1"/>
    <xf numFmtId="0" fontId="34" fillId="24" borderId="0" xfId="40" applyFont="1" applyFill="1" applyBorder="1" applyAlignment="1">
      <alignment horizontal="left" vertical="center" indent="1"/>
    </xf>
    <xf numFmtId="3" fontId="21" fillId="25" borderId="0" xfId="0" applyNumberFormat="1" applyFont="1" applyFill="1" applyBorder="1" applyAlignment="1">
      <alignment horizontal="right"/>
    </xf>
    <xf numFmtId="0" fontId="18" fillId="25" borderId="0" xfId="0" applyFont="1" applyFill="1" applyBorder="1" applyAlignment="1">
      <alignment vertical="center"/>
    </xf>
    <xf numFmtId="0" fontId="39" fillId="25" borderId="0" xfId="0" applyFont="1" applyFill="1" applyBorder="1" applyAlignment="1">
      <alignment horizontal="justify" vertical="center" readingOrder="1"/>
    </xf>
    <xf numFmtId="0" fontId="37" fillId="25" borderId="0" xfId="0" applyFont="1" applyFill="1" applyBorder="1" applyAlignment="1">
      <alignment vertical="center"/>
    </xf>
    <xf numFmtId="3" fontId="17" fillId="25" borderId="0" xfId="0" applyNumberFormat="1" applyFont="1" applyFill="1" applyBorder="1"/>
    <xf numFmtId="3" fontId="21" fillId="25" borderId="0" xfId="0" applyNumberFormat="1" applyFont="1" applyFill="1" applyBorder="1"/>
    <xf numFmtId="3" fontId="8" fillId="25" borderId="0" xfId="0" applyNumberFormat="1" applyFont="1" applyFill="1" applyBorder="1"/>
    <xf numFmtId="0" fontId="20" fillId="25" borderId="0" xfId="0" applyFont="1" applyFill="1" applyBorder="1" applyAlignment="1">
      <alignment vertical="center"/>
    </xf>
    <xf numFmtId="0" fontId="9" fillId="25" borderId="0" xfId="0" applyFont="1" applyFill="1" applyBorder="1" applyAlignment="1">
      <alignment vertical="center"/>
    </xf>
    <xf numFmtId="0" fontId="35" fillId="25" borderId="0" xfId="0" applyFont="1" applyFill="1" applyBorder="1" applyAlignment="1">
      <alignment vertical="center"/>
    </xf>
    <xf numFmtId="164" fontId="17" fillId="26" borderId="0" xfId="40" applyNumberFormat="1" applyFont="1" applyFill="1" applyBorder="1" applyAlignment="1">
      <alignment horizontal="center" wrapText="1"/>
    </xf>
    <xf numFmtId="1" fontId="16" fillId="24" borderId="0" xfId="40" applyNumberFormat="1" applyFont="1" applyFill="1" applyBorder="1" applyAlignment="1">
      <alignment horizontal="center" wrapText="1"/>
    </xf>
    <xf numFmtId="1" fontId="16" fillId="24" borderId="12" xfId="40" applyNumberFormat="1" applyFont="1" applyFill="1" applyBorder="1" applyAlignment="1">
      <alignment horizontal="center" wrapText="1"/>
    </xf>
    <xf numFmtId="0" fontId="34" fillId="24" borderId="0" xfId="40" applyFont="1" applyFill="1" applyBorder="1"/>
    <xf numFmtId="167" fontId="17" fillId="24" borderId="0" xfId="40" applyNumberFormat="1" applyFont="1" applyFill="1" applyBorder="1" applyAlignment="1">
      <alignment horizontal="center" wrapText="1"/>
    </xf>
    <xf numFmtId="164" fontId="21" fillId="27" borderId="0" xfId="40" applyNumberFormat="1" applyFont="1" applyFill="1" applyBorder="1" applyAlignment="1">
      <alignment horizontal="center" wrapText="1"/>
    </xf>
    <xf numFmtId="3" fontId="17" fillId="27" borderId="0" xfId="40" applyNumberFormat="1" applyFont="1" applyFill="1" applyBorder="1" applyAlignment="1">
      <alignment horizontal="right" wrapText="1"/>
    </xf>
    <xf numFmtId="3" fontId="16" fillId="24" borderId="0" xfId="40" applyNumberFormat="1" applyFont="1" applyFill="1" applyBorder="1" applyAlignment="1">
      <alignment horizontal="right" wrapText="1"/>
    </xf>
    <xf numFmtId="0" fontId="34" fillId="24" borderId="0" xfId="40" applyFont="1" applyFill="1" applyBorder="1" applyAlignment="1">
      <alignment wrapText="1"/>
    </xf>
    <xf numFmtId="0" fontId="21" fillId="24" borderId="0" xfId="40" applyFont="1" applyFill="1" applyBorder="1"/>
    <xf numFmtId="0" fontId="47" fillId="24" borderId="0" xfId="40" applyFont="1" applyFill="1" applyBorder="1" applyAlignment="1">
      <alignment wrapText="1"/>
    </xf>
    <xf numFmtId="0" fontId="61" fillId="25" borderId="0" xfId="0" applyFont="1" applyFill="1"/>
    <xf numFmtId="0" fontId="0" fillId="0" borderId="0" xfId="0"/>
    <xf numFmtId="0" fontId="17" fillId="24" borderId="0" xfId="40" applyFont="1" applyFill="1" applyBorder="1" applyAlignment="1">
      <alignment horizontal="left"/>
    </xf>
    <xf numFmtId="0" fontId="21" fillId="24" borderId="0" xfId="40" applyFont="1" applyFill="1" applyBorder="1" applyAlignment="1">
      <alignment horizontal="left" indent="1"/>
    </xf>
    <xf numFmtId="0" fontId="16"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5" fillId="25" borderId="0" xfId="51" applyFont="1" applyFill="1" applyBorder="1"/>
    <xf numFmtId="49" fontId="16" fillId="25" borderId="12" xfId="51" applyNumberFormat="1" applyFont="1" applyFill="1" applyBorder="1" applyAlignment="1">
      <alignment horizontal="center" vertical="center" wrapText="1"/>
    </xf>
    <xf numFmtId="49" fontId="0" fillId="25" borderId="0" xfId="51" applyNumberFormat="1" applyFont="1" applyFill="1"/>
    <xf numFmtId="0" fontId="16" fillId="24" borderId="0" xfId="61" applyFont="1" applyFill="1" applyBorder="1" applyAlignment="1">
      <alignment horizontal="left" indent="1"/>
    </xf>
    <xf numFmtId="0" fontId="18" fillId="26" borderId="0" xfId="51" applyFont="1" applyFill="1"/>
    <xf numFmtId="0" fontId="17" fillId="24" borderId="0" xfId="61" applyFont="1" applyFill="1" applyBorder="1" applyAlignment="1">
      <alignment horizontal="left" indent="1"/>
    </xf>
    <xf numFmtId="4" fontId="17" fillId="27" borderId="0" xfId="61" applyNumberFormat="1" applyFont="1" applyFill="1" applyBorder="1" applyAlignment="1">
      <alignment horizontal="right" wrapText="1" indent="4"/>
    </xf>
    <xf numFmtId="0" fontId="18" fillId="0" borderId="0" xfId="51" applyFont="1"/>
    <xf numFmtId="0" fontId="29" fillId="26" borderId="0" xfId="51" applyFont="1" applyFill="1"/>
    <xf numFmtId="0" fontId="29" fillId="0" borderId="0" xfId="51" applyFont="1"/>
    <xf numFmtId="0" fontId="48" fillId="26" borderId="0" xfId="51" applyFont="1" applyFill="1" applyAlignment="1">
      <alignment horizontal="center"/>
    </xf>
    <xf numFmtId="0" fontId="48" fillId="0" borderId="0" xfId="51" applyFont="1" applyAlignment="1">
      <alignment horizontal="center"/>
    </xf>
    <xf numFmtId="0" fontId="7" fillId="26" borderId="0" xfId="51" applyFont="1" applyFill="1"/>
    <xf numFmtId="0" fontId="7" fillId="0" borderId="0" xfId="51" applyFont="1"/>
    <xf numFmtId="0" fontId="46" fillId="26" borderId="0" xfId="51" applyFont="1" applyFill="1"/>
    <xf numFmtId="0" fontId="46" fillId="0" borderId="0" xfId="51" applyFont="1"/>
    <xf numFmtId="0" fontId="69" fillId="26" borderId="0" xfId="51" applyFont="1" applyFill="1"/>
    <xf numFmtId="0" fontId="69" fillId="0" borderId="0" xfId="51" applyFont="1"/>
    <xf numFmtId="0" fontId="61" fillId="26" borderId="0" xfId="51" applyFont="1" applyFill="1"/>
    <xf numFmtId="0" fontId="61" fillId="25" borderId="0" xfId="51" applyFont="1" applyFill="1"/>
    <xf numFmtId="0" fontId="61" fillId="0" borderId="0" xfId="51" applyFont="1"/>
    <xf numFmtId="0" fontId="7" fillId="24" borderId="0" xfId="61" applyFont="1" applyFill="1" applyBorder="1" applyAlignment="1">
      <alignment horizontal="left" indent="1"/>
    </xf>
    <xf numFmtId="0" fontId="21" fillId="24" borderId="0" xfId="61" applyFont="1" applyFill="1" applyBorder="1" applyAlignment="1">
      <alignment horizontal="left" indent="1"/>
    </xf>
    <xf numFmtId="1" fontId="21" fillId="24" borderId="0" xfId="61" applyNumberFormat="1" applyFont="1" applyFill="1" applyBorder="1" applyAlignment="1">
      <alignment horizontal="center" wrapText="1"/>
    </xf>
    <xf numFmtId="165" fontId="21" fillId="24" borderId="0" xfId="61" applyNumberFormat="1" applyFont="1" applyFill="1" applyBorder="1" applyAlignment="1">
      <alignment horizontal="center" wrapText="1"/>
    </xf>
    <xf numFmtId="0" fontId="14" fillId="25" borderId="0" xfId="51" applyFont="1" applyFill="1"/>
    <xf numFmtId="0" fontId="14" fillId="0" borderId="0" xfId="51" applyFont="1"/>
    <xf numFmtId="0" fontId="39" fillId="24" borderId="0" xfId="61" applyFont="1" applyFill="1" applyBorder="1"/>
    <xf numFmtId="0" fontId="16" fillId="24" borderId="0" xfId="61" applyFont="1" applyFill="1" applyBorder="1"/>
    <xf numFmtId="0" fontId="7" fillId="25" borderId="0" xfId="62" applyFill="1"/>
    <xf numFmtId="0" fontId="7" fillId="0" borderId="0" xfId="62"/>
    <xf numFmtId="0" fontId="7" fillId="25" borderId="0" xfId="62" applyFill="1" applyBorder="1"/>
    <xf numFmtId="0" fontId="18" fillId="25" borderId="0" xfId="62" applyFont="1" applyFill="1" applyBorder="1"/>
    <xf numFmtId="0" fontId="7" fillId="25" borderId="0" xfId="62" applyFill="1" applyAlignment="1">
      <alignment vertical="center"/>
    </xf>
    <xf numFmtId="0" fontId="7" fillId="25" borderId="0" xfId="62" applyFill="1" applyBorder="1" applyAlignment="1">
      <alignment vertical="center"/>
    </xf>
    <xf numFmtId="0" fontId="7" fillId="0" borderId="0" xfId="62" applyAlignment="1">
      <alignment vertical="center"/>
    </xf>
    <xf numFmtId="0" fontId="17" fillId="25" borderId="0" xfId="62" applyFont="1" applyFill="1" applyBorder="1" applyAlignment="1">
      <alignment vertical="center"/>
    </xf>
    <xf numFmtId="0" fontId="15" fillId="25" borderId="0" xfId="62" applyFont="1" applyFill="1" applyBorder="1"/>
    <xf numFmtId="0" fontId="10" fillId="25" borderId="0" xfId="62" applyFont="1" applyFill="1" applyBorder="1"/>
    <xf numFmtId="0" fontId="17" fillId="25" borderId="0" xfId="62" applyFont="1" applyFill="1" applyBorder="1"/>
    <xf numFmtId="0" fontId="18" fillId="25" borderId="0" xfId="62" applyFont="1" applyFill="1"/>
    <xf numFmtId="0" fontId="18" fillId="0" borderId="0" xfId="62" applyFont="1"/>
    <xf numFmtId="167" fontId="17" fillId="25" borderId="0" xfId="62" applyNumberFormat="1" applyFont="1" applyFill="1" applyBorder="1" applyAlignment="1">
      <alignment horizontal="center"/>
    </xf>
    <xf numFmtId="167" fontId="17" fillId="25" borderId="0" xfId="62" applyNumberFormat="1" applyFont="1" applyFill="1" applyBorder="1" applyAlignment="1">
      <alignment horizontal="right" indent="2"/>
    </xf>
    <xf numFmtId="0" fontId="45" fillId="25" borderId="0" xfId="62" applyFont="1" applyFill="1" applyBorder="1" applyAlignment="1">
      <alignment horizontal="left" vertical="center"/>
    </xf>
    <xf numFmtId="0" fontId="8" fillId="25" borderId="0" xfId="62" applyFont="1" applyFill="1" applyBorder="1"/>
    <xf numFmtId="164" fontId="21" fillId="25" borderId="0" xfId="40" applyNumberFormat="1" applyFont="1" applyFill="1" applyBorder="1" applyAlignment="1">
      <alignment horizontal="right" wrapText="1"/>
    </xf>
    <xf numFmtId="3" fontId="21" fillId="25" borderId="0" xfId="40" applyNumberFormat="1" applyFont="1" applyFill="1" applyBorder="1" applyAlignment="1">
      <alignment horizontal="right" wrapText="1"/>
    </xf>
    <xf numFmtId="167" fontId="57" fillId="24" borderId="0" xfId="40" applyNumberFormat="1" applyFont="1" applyFill="1" applyBorder="1" applyAlignment="1">
      <alignment horizontal="center" wrapText="1"/>
    </xf>
    <xf numFmtId="164" fontId="16" fillId="24" borderId="0" xfId="40" applyNumberFormat="1" applyFont="1" applyFill="1" applyBorder="1" applyAlignment="1">
      <alignment horizontal="right" wrapText="1" indent="2"/>
    </xf>
    <xf numFmtId="0" fontId="21" fillId="24" borderId="0" xfId="40" applyFont="1" applyFill="1" applyBorder="1" applyAlignment="1">
      <alignment vertical="top" wrapText="1"/>
    </xf>
    <xf numFmtId="0" fontId="21" fillId="0" borderId="0" xfId="40" applyFont="1" applyFill="1" applyBorder="1" applyAlignment="1">
      <alignment vertical="top" wrapText="1"/>
    </xf>
    <xf numFmtId="0" fontId="50" fillId="25" borderId="0" xfId="62" applyFont="1" applyFill="1"/>
    <xf numFmtId="0" fontId="50" fillId="25" borderId="0" xfId="62" applyFont="1" applyFill="1" applyBorder="1"/>
    <xf numFmtId="0" fontId="50" fillId="0" borderId="0" xfId="62" applyFont="1"/>
    <xf numFmtId="0" fontId="7" fillId="25" borderId="0" xfId="62" applyFill="1" applyBorder="1" applyAlignment="1"/>
    <xf numFmtId="164" fontId="21" fillId="26" borderId="0" xfId="40" applyNumberFormat="1" applyFont="1" applyFill="1" applyBorder="1" applyAlignment="1">
      <alignment horizontal="right" wrapText="1"/>
    </xf>
    <xf numFmtId="0" fontId="61" fillId="25" borderId="0" xfId="62" applyFont="1" applyFill="1"/>
    <xf numFmtId="0" fontId="61" fillId="25" borderId="0" xfId="62" applyFont="1" applyFill="1" applyBorder="1" applyAlignment="1">
      <alignment vertical="center"/>
    </xf>
    <xf numFmtId="3" fontId="16" fillId="25" borderId="0" xfId="62" applyNumberFormat="1" applyFont="1" applyFill="1" applyBorder="1" applyAlignment="1">
      <alignment horizontal="right" indent="2"/>
    </xf>
    <xf numFmtId="3" fontId="17" fillId="25" borderId="0" xfId="62" applyNumberFormat="1" applyFont="1" applyFill="1" applyBorder="1" applyAlignment="1">
      <alignment horizontal="right" indent="2"/>
    </xf>
    <xf numFmtId="0" fontId="61" fillId="0" borderId="0" xfId="62" applyFont="1" applyAlignment="1"/>
    <xf numFmtId="0" fontId="61" fillId="25" borderId="0" xfId="62" applyFont="1" applyFill="1" applyAlignment="1"/>
    <xf numFmtId="0" fontId="61" fillId="25" borderId="0" xfId="62" applyFont="1" applyFill="1" applyBorder="1" applyAlignment="1"/>
    <xf numFmtId="3" fontId="23" fillId="25" borderId="0" xfId="62" applyNumberFormat="1" applyFont="1" applyFill="1" applyBorder="1" applyAlignment="1">
      <alignment horizontal="right"/>
    </xf>
    <xf numFmtId="0" fontId="61" fillId="0" borderId="0" xfId="62" applyFont="1"/>
    <xf numFmtId="0" fontId="61" fillId="25" borderId="0" xfId="62" applyFont="1" applyFill="1" applyBorder="1"/>
    <xf numFmtId="0" fontId="17" fillId="25" borderId="0" xfId="0" applyNumberFormat="1" applyFont="1" applyFill="1" applyBorder="1" applyAlignment="1"/>
    <xf numFmtId="0" fontId="17" fillId="25" borderId="0" xfId="62" applyFont="1" applyFill="1" applyBorder="1" applyAlignment="1">
      <alignment horizontal="right"/>
    </xf>
    <xf numFmtId="0" fontId="14" fillId="25" borderId="0" xfId="63" applyFont="1" applyFill="1" applyBorder="1" applyAlignment="1">
      <alignment horizontal="left"/>
    </xf>
    <xf numFmtId="0" fontId="16" fillId="24" borderId="0" xfId="40" applyFont="1" applyFill="1" applyBorder="1"/>
    <xf numFmtId="0" fontId="7" fillId="25" borderId="0" xfId="63" applyFill="1" applyAlignment="1"/>
    <xf numFmtId="0" fontId="7" fillId="0" borderId="0" xfId="63" applyAlignment="1"/>
    <xf numFmtId="0" fontId="7" fillId="25" borderId="0" xfId="63" applyFill="1" applyBorder="1" applyAlignment="1"/>
    <xf numFmtId="0" fontId="7" fillId="25" borderId="0" xfId="63" applyFill="1" applyBorder="1"/>
    <xf numFmtId="3" fontId="21" fillId="26" borderId="0" xfId="40" applyNumberFormat="1" applyFont="1" applyFill="1" applyBorder="1" applyAlignment="1">
      <alignment horizontal="right" wrapText="1"/>
    </xf>
    <xf numFmtId="167" fontId="21" fillId="26" borderId="0" xfId="40" applyNumberFormat="1" applyFont="1" applyFill="1" applyBorder="1" applyAlignment="1">
      <alignment horizontal="right" wrapText="1"/>
    </xf>
    <xf numFmtId="0" fontId="17" fillId="25" borderId="0" xfId="0" applyFont="1" applyFill="1" applyBorder="1" applyAlignment="1"/>
    <xf numFmtId="0" fontId="14" fillId="25" borderId="0" xfId="62" applyFont="1" applyFill="1" applyBorder="1" applyAlignment="1">
      <alignment horizontal="right"/>
    </xf>
    <xf numFmtId="164" fontId="56" fillId="27" borderId="0" xfId="40" applyNumberFormat="1" applyFont="1" applyFill="1" applyBorder="1" applyAlignment="1">
      <alignment horizontal="center" wrapText="1"/>
    </xf>
    <xf numFmtId="165" fontId="51" fillId="26" borderId="0" xfId="40" applyNumberFormat="1" applyFont="1" applyFill="1" applyBorder="1" applyAlignment="1">
      <alignment horizontal="center" wrapText="1"/>
    </xf>
    <xf numFmtId="165" fontId="17" fillId="26" borderId="0" xfId="40" applyNumberFormat="1" applyFont="1" applyFill="1" applyBorder="1" applyAlignment="1">
      <alignment horizontal="center" wrapText="1"/>
    </xf>
    <xf numFmtId="165" fontId="17" fillId="27" borderId="0" xfId="40" applyNumberFormat="1" applyFont="1" applyFill="1" applyBorder="1" applyAlignment="1">
      <alignment horizontal="center" wrapText="1"/>
    </xf>
    <xf numFmtId="1" fontId="17" fillId="25" borderId="0" xfId="62" applyNumberFormat="1" applyFont="1" applyFill="1" applyBorder="1" applyAlignment="1">
      <alignment horizontal="center"/>
    </xf>
    <xf numFmtId="0" fontId="21" fillId="24" borderId="0" xfId="40" applyFont="1" applyFill="1" applyBorder="1" applyAlignment="1">
      <alignment vertical="center"/>
    </xf>
    <xf numFmtId="0" fontId="58" fillId="25" borderId="0" xfId="62" applyFont="1" applyFill="1" applyBorder="1"/>
    <xf numFmtId="0" fontId="16" fillId="24" borderId="0" xfId="40" applyFont="1" applyFill="1" applyBorder="1" applyAlignment="1"/>
    <xf numFmtId="3" fontId="57" fillId="25" borderId="0" xfId="62" applyNumberFormat="1" applyFont="1" applyFill="1" applyBorder="1" applyAlignment="1">
      <alignment horizontal="right"/>
    </xf>
    <xf numFmtId="0" fontId="54" fillId="25" borderId="0" xfId="62" applyFont="1" applyFill="1" applyBorder="1"/>
    <xf numFmtId="0" fontId="58" fillId="25" borderId="0" xfId="62" applyFont="1" applyFill="1" applyBorder="1" applyAlignment="1">
      <alignment vertical="center"/>
    </xf>
    <xf numFmtId="0" fontId="16" fillId="24" borderId="0" xfId="40" applyFont="1" applyFill="1" applyBorder="1" applyAlignment="1">
      <alignment horizontal="center" vertical="center"/>
    </xf>
    <xf numFmtId="2" fontId="17" fillId="24" borderId="0" xfId="40" applyNumberFormat="1" applyFont="1" applyFill="1" applyBorder="1" applyAlignment="1">
      <alignment horizontal="center" wrapText="1"/>
    </xf>
    <xf numFmtId="165" fontId="23" fillId="24" borderId="0" xfId="58" applyNumberFormat="1" applyFont="1" applyFill="1" applyBorder="1" applyAlignment="1">
      <alignment horizontal="center" wrapText="1"/>
    </xf>
    <xf numFmtId="49" fontId="21" fillId="24" borderId="0" xfId="40" applyNumberFormat="1" applyFont="1" applyFill="1" applyBorder="1" applyAlignment="1">
      <alignment horizontal="center" vertical="center" wrapText="1"/>
    </xf>
    <xf numFmtId="3" fontId="21" fillId="24" borderId="0" xfId="40" applyNumberFormat="1" applyFont="1" applyFill="1" applyBorder="1" applyAlignment="1">
      <alignment horizontal="center" wrapText="1"/>
    </xf>
    <xf numFmtId="49" fontId="7" fillId="25" borderId="0" xfId="62" applyNumberFormat="1" applyFill="1" applyBorder="1" applyAlignment="1">
      <alignment vertical="center"/>
    </xf>
    <xf numFmtId="49" fontId="17" fillId="25" borderId="0" xfId="62" applyNumberFormat="1" applyFont="1" applyFill="1" applyBorder="1" applyAlignment="1">
      <alignment vertical="center"/>
    </xf>
    <xf numFmtId="165" fontId="23" fillId="24" borderId="0" xfId="40" applyNumberFormat="1" applyFont="1" applyFill="1" applyBorder="1" applyAlignment="1">
      <alignment horizontal="center" vertical="center" wrapText="1"/>
    </xf>
    <xf numFmtId="165" fontId="17" fillId="27" borderId="0" xfId="40" applyNumberFormat="1" applyFont="1" applyFill="1" applyBorder="1" applyAlignment="1">
      <alignment horizontal="left" wrapText="1"/>
    </xf>
    <xf numFmtId="0" fontId="16" fillId="24" borderId="0" xfId="40" applyFont="1" applyFill="1" applyBorder="1" applyAlignment="1">
      <alignment horizontal="left"/>
    </xf>
    <xf numFmtId="0" fontId="17" fillId="25" borderId="0" xfId="63" applyFont="1" applyFill="1" applyBorder="1" applyAlignment="1">
      <alignment horizontal="center" vertical="center" wrapText="1"/>
    </xf>
    <xf numFmtId="0" fontId="17" fillId="0" borderId="0" xfId="63" applyFont="1" applyBorder="1" applyAlignment="1">
      <alignment horizontal="center" vertical="center" wrapText="1"/>
    </xf>
    <xf numFmtId="0" fontId="7" fillId="28" borderId="0" xfId="63" applyFont="1" applyFill="1" applyBorder="1" applyAlignment="1">
      <alignment horizontal="center"/>
    </xf>
    <xf numFmtId="0" fontId="7" fillId="25" borderId="0" xfId="63" applyFont="1" applyFill="1" applyBorder="1"/>
    <xf numFmtId="0" fontId="22" fillId="25" borderId="0" xfId="0" applyFont="1" applyFill="1" applyBorder="1" applyAlignment="1"/>
    <xf numFmtId="164" fontId="27"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16" fillId="25" borderId="0" xfId="0" applyFont="1" applyFill="1" applyBorder="1" applyAlignment="1">
      <alignment horizontal="justify" vertical="center" readingOrder="1"/>
    </xf>
    <xf numFmtId="0" fontId="17" fillId="25" borderId="0" xfId="0" applyFont="1" applyFill="1" applyBorder="1" applyAlignment="1">
      <alignment horizontal="justify" vertical="center" readingOrder="1"/>
    </xf>
    <xf numFmtId="0" fontId="14"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9" fillId="30" borderId="20" xfId="0" applyFont="1" applyFill="1" applyBorder="1" applyAlignment="1">
      <alignment horizontal="center" vertical="center"/>
    </xf>
    <xf numFmtId="0" fontId="16" fillId="25" borderId="18" xfId="0" applyFont="1" applyFill="1" applyBorder="1" applyAlignment="1">
      <alignment horizontal="right"/>
    </xf>
    <xf numFmtId="0" fontId="75" fillId="24" borderId="0" xfId="40" applyFont="1" applyFill="1" applyBorder="1"/>
    <xf numFmtId="0" fontId="14" fillId="25" borderId="23" xfId="0" applyFont="1" applyFill="1" applyBorder="1" applyAlignment="1">
      <alignment horizontal="left"/>
    </xf>
    <xf numFmtId="0" fontId="14"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1" fillId="25" borderId="20" xfId="0" applyFont="1" applyFill="1" applyBorder="1"/>
    <xf numFmtId="0" fontId="76" fillId="25" borderId="0" xfId="62" applyFont="1" applyFill="1" applyBorder="1"/>
    <xf numFmtId="0" fontId="46" fillId="25" borderId="0" xfId="62" applyFont="1" applyFill="1" applyBorder="1" applyAlignment="1">
      <alignment horizontal="left"/>
    </xf>
    <xf numFmtId="0" fontId="7" fillId="25" borderId="18" xfId="62" applyFill="1" applyBorder="1"/>
    <xf numFmtId="0" fontId="7" fillId="25" borderId="22" xfId="62" applyFill="1" applyBorder="1"/>
    <xf numFmtId="0" fontId="7" fillId="25" borderId="21" xfId="62" applyFill="1" applyBorder="1"/>
    <xf numFmtId="0" fontId="7" fillId="25" borderId="19" xfId="62" applyFill="1" applyBorder="1"/>
    <xf numFmtId="0" fontId="18" fillId="0" borderId="0" xfId="62" applyFont="1" applyBorder="1"/>
    <xf numFmtId="0" fontId="61" fillId="0" borderId="0" xfId="62" applyFont="1" applyBorder="1" applyAlignment="1"/>
    <xf numFmtId="0" fontId="7" fillId="25" borderId="19" xfId="62" applyFill="1" applyBorder="1" applyAlignment="1"/>
    <xf numFmtId="0" fontId="29" fillId="25" borderId="0" xfId="62" applyFont="1" applyFill="1" applyBorder="1"/>
    <xf numFmtId="0" fontId="16" fillId="25" borderId="18" xfId="63" applyFont="1" applyFill="1" applyBorder="1" applyAlignment="1">
      <alignment horizontal="left"/>
    </xf>
    <xf numFmtId="0" fontId="11" fillId="25" borderId="21" xfId="63" applyFont="1" applyFill="1" applyBorder="1"/>
    <xf numFmtId="0" fontId="11" fillId="25" borderId="19" xfId="63" applyFont="1" applyFill="1" applyBorder="1"/>
    <xf numFmtId="0" fontId="7" fillId="25" borderId="18" xfId="62" applyFill="1" applyBorder="1" applyAlignment="1">
      <alignment horizontal="left"/>
    </xf>
    <xf numFmtId="0" fontId="14" fillId="25" borderId="23" xfId="62" applyFont="1" applyFill="1" applyBorder="1" applyAlignment="1">
      <alignment horizontal="left"/>
    </xf>
    <xf numFmtId="0" fontId="7" fillId="25" borderId="20" xfId="62" applyFill="1" applyBorder="1"/>
    <xf numFmtId="0" fontId="7" fillId="25" borderId="20" xfId="62" applyFill="1" applyBorder="1" applyAlignment="1">
      <alignment vertical="center"/>
    </xf>
    <xf numFmtId="49" fontId="7" fillId="25" borderId="20" xfId="62" applyNumberFormat="1" applyFill="1" applyBorder="1" applyAlignment="1">
      <alignment vertical="center"/>
    </xf>
    <xf numFmtId="0" fontId="18" fillId="25" borderId="20" xfId="62" applyFont="1" applyFill="1" applyBorder="1"/>
    <xf numFmtId="0" fontId="19" fillId="31" borderId="20" xfId="62" applyFont="1" applyFill="1" applyBorder="1" applyAlignment="1">
      <alignment horizontal="center" vertical="center"/>
    </xf>
    <xf numFmtId="0" fontId="75" fillId="24" borderId="0" xfId="40" applyFont="1" applyFill="1" applyBorder="1" applyAlignment="1">
      <alignment horizontal="left" indent="1"/>
    </xf>
    <xf numFmtId="0" fontId="77" fillId="25" borderId="0" xfId="62" applyFont="1" applyFill="1" applyBorder="1"/>
    <xf numFmtId="3" fontId="87" fillId="25" borderId="0" xfId="62" applyNumberFormat="1" applyFont="1" applyFill="1" applyBorder="1" applyAlignment="1">
      <alignment horizontal="right"/>
    </xf>
    <xf numFmtId="167" fontId="78" fillId="25" borderId="0" xfId="62" applyNumberFormat="1" applyFont="1" applyFill="1" applyBorder="1" applyAlignment="1">
      <alignment horizontal="center"/>
    </xf>
    <xf numFmtId="167" fontId="78" fillId="25" borderId="0" xfId="62" applyNumberFormat="1" applyFont="1" applyFill="1" applyBorder="1" applyAlignment="1">
      <alignment horizontal="right" indent="2"/>
    </xf>
    <xf numFmtId="167" fontId="75" fillId="24" borderId="0" xfId="40" applyNumberFormat="1" applyFont="1" applyFill="1" applyBorder="1" applyAlignment="1">
      <alignment horizontal="center" wrapText="1"/>
    </xf>
    <xf numFmtId="0" fontId="78" fillId="25" borderId="0" xfId="62" applyFont="1" applyFill="1" applyBorder="1"/>
    <xf numFmtId="165" fontId="75" fillId="24" borderId="0" xfId="58" applyNumberFormat="1" applyFont="1" applyFill="1" applyBorder="1" applyAlignment="1">
      <alignment horizontal="center" wrapText="1"/>
    </xf>
    <xf numFmtId="167" fontId="78" fillId="24" borderId="0" xfId="40" applyNumberFormat="1" applyFont="1" applyFill="1" applyBorder="1" applyAlignment="1">
      <alignment horizontal="center" wrapText="1"/>
    </xf>
    <xf numFmtId="0" fontId="46" fillId="26" borderId="31" xfId="62" applyFont="1" applyFill="1" applyBorder="1" applyAlignment="1">
      <alignment vertical="center"/>
    </xf>
    <xf numFmtId="0" fontId="7" fillId="26" borderId="32" xfId="62" applyFont="1" applyFill="1" applyBorder="1" applyAlignment="1">
      <alignment vertical="center"/>
    </xf>
    <xf numFmtId="0" fontId="7" fillId="26" borderId="33" xfId="62" applyFont="1" applyFill="1" applyBorder="1" applyAlignment="1">
      <alignment vertical="center"/>
    </xf>
    <xf numFmtId="0" fontId="46" fillId="26" borderId="32" xfId="62" applyFont="1" applyFill="1" applyBorder="1" applyAlignment="1">
      <alignment vertical="center"/>
    </xf>
    <xf numFmtId="0" fontId="46" fillId="26" borderId="33" xfId="62" applyFont="1" applyFill="1" applyBorder="1" applyAlignment="1">
      <alignment vertical="center"/>
    </xf>
    <xf numFmtId="0" fontId="19" fillId="31" borderId="19" xfId="62" applyFont="1" applyFill="1" applyBorder="1" applyAlignment="1">
      <alignment horizontal="center" vertical="center"/>
    </xf>
    <xf numFmtId="0" fontId="0" fillId="0" borderId="18" xfId="0" applyBorder="1"/>
    <xf numFmtId="0" fontId="7" fillId="32" borderId="0" xfId="62" applyFill="1"/>
    <xf numFmtId="0" fontId="14" fillId="32" borderId="0" xfId="62" applyFont="1" applyFill="1" applyBorder="1" applyAlignment="1"/>
    <xf numFmtId="0" fontId="15" fillId="32" borderId="0" xfId="62" applyFont="1" applyFill="1" applyBorder="1" applyAlignment="1">
      <alignment horizontal="justify" vertical="top" wrapText="1"/>
    </xf>
    <xf numFmtId="0" fontId="7" fillId="32" borderId="0" xfId="62" applyFill="1" applyBorder="1"/>
    <xf numFmtId="0" fontId="94" fillId="32" borderId="0" xfId="62" applyFont="1" applyFill="1" applyBorder="1" applyAlignment="1">
      <alignment horizontal="right"/>
    </xf>
    <xf numFmtId="0" fontId="15" fillId="33" borderId="0" xfId="62" applyFont="1" applyFill="1" applyBorder="1" applyAlignment="1">
      <alignment horizontal="justify" vertical="top" wrapText="1"/>
    </xf>
    <xf numFmtId="0" fontId="7" fillId="33" borderId="0" xfId="62" applyFill="1" applyBorder="1"/>
    <xf numFmtId="0" fontId="21" fillId="33" borderId="0" xfId="62" applyFont="1" applyFill="1" applyBorder="1" applyAlignment="1">
      <alignment horizontal="right"/>
    </xf>
    <xf numFmtId="0" fontId="7" fillId="0" borderId="0" xfId="62" applyAlignment="1">
      <alignment horizontal="right"/>
    </xf>
    <xf numFmtId="0" fontId="7" fillId="33" borderId="0" xfId="62" applyFill="1"/>
    <xf numFmtId="0" fontId="25" fillId="33" borderId="0" xfId="62" applyFont="1" applyFill="1" applyBorder="1" applyAlignment="1">
      <alignment horizontal="center" vertical="center"/>
    </xf>
    <xf numFmtId="0" fontId="8" fillId="33" borderId="0" xfId="62" applyFont="1" applyFill="1" applyBorder="1"/>
    <xf numFmtId="164" fontId="23" fillId="33" borderId="0" xfId="62" applyNumberFormat="1" applyFont="1" applyFill="1" applyBorder="1" applyAlignment="1">
      <alignment horizontal="center"/>
    </xf>
    <xf numFmtId="164" fontId="17" fillId="33" borderId="0" xfId="40" applyNumberFormat="1" applyFont="1" applyFill="1" applyBorder="1" applyAlignment="1">
      <alignment horizontal="center" wrapText="1"/>
    </xf>
    <xf numFmtId="164" fontId="17" fillId="34" borderId="0" xfId="40" applyNumberFormat="1" applyFont="1" applyFill="1" applyBorder="1" applyAlignment="1">
      <alignment horizontal="center" wrapText="1"/>
    </xf>
    <xf numFmtId="0" fontId="17" fillId="33" borderId="0" xfId="62" applyFont="1" applyFill="1" applyBorder="1"/>
    <xf numFmtId="0" fontId="16" fillId="33" borderId="0" xfId="62" applyFont="1" applyFill="1" applyBorder="1" applyAlignment="1">
      <alignment horizontal="center"/>
    </xf>
    <xf numFmtId="0" fontId="7" fillId="33" borderId="0" xfId="62" applyFill="1" applyAlignment="1">
      <alignment horizontal="center" vertical="center"/>
    </xf>
    <xf numFmtId="0" fontId="15" fillId="35" borderId="0" xfId="62" applyFont="1" applyFill="1" applyBorder="1" applyAlignment="1">
      <alignment horizontal="justify" vertical="top" wrapText="1"/>
    </xf>
    <xf numFmtId="0" fontId="15" fillId="36" borderId="0" xfId="62" applyFont="1" applyFill="1" applyBorder="1" applyAlignment="1">
      <alignment horizontal="justify" vertical="top" wrapText="1"/>
    </xf>
    <xf numFmtId="0" fontId="17" fillId="36" borderId="0" xfId="62" applyFont="1" applyFill="1" applyBorder="1"/>
    <xf numFmtId="0" fontId="15" fillId="36" borderId="0" xfId="62" applyFont="1" applyFill="1" applyBorder="1"/>
    <xf numFmtId="0" fontId="7" fillId="36" borderId="0" xfId="62" applyFill="1"/>
    <xf numFmtId="0" fontId="7" fillId="36" borderId="0" xfId="62" applyFill="1" applyBorder="1"/>
    <xf numFmtId="0" fontId="7" fillId="36" borderId="0" xfId="62" applyFill="1" applyAlignment="1">
      <alignment vertical="center"/>
    </xf>
    <xf numFmtId="164" fontId="17" fillId="36" borderId="0" xfId="40" applyNumberFormat="1" applyFont="1" applyFill="1" applyBorder="1" applyAlignment="1">
      <alignment horizontal="center" wrapText="1"/>
    </xf>
    <xf numFmtId="164" fontId="16" fillId="36" borderId="0" xfId="40" applyNumberFormat="1" applyFont="1" applyFill="1" applyBorder="1" applyAlignment="1">
      <alignment horizontal="left" wrapText="1"/>
    </xf>
    <xf numFmtId="0" fontId="17" fillId="36" borderId="0" xfId="62" applyFont="1" applyFill="1" applyBorder="1" applyAlignment="1">
      <alignment vertical="center"/>
    </xf>
    <xf numFmtId="164" fontId="33" fillId="36" borderId="0" xfId="40" applyNumberFormat="1" applyFont="1" applyFill="1" applyBorder="1" applyAlignment="1">
      <alignment horizontal="left" vertical="center" wrapText="1"/>
    </xf>
    <xf numFmtId="0" fontId="18" fillId="36" borderId="0" xfId="62" applyFont="1" applyFill="1" applyBorder="1"/>
    <xf numFmtId="0" fontId="17" fillId="36" borderId="0" xfId="62" applyFont="1" applyFill="1" applyBorder="1" applyAlignment="1">
      <alignment vertical="center" wrapText="1"/>
    </xf>
    <xf numFmtId="0" fontId="33" fillId="36" borderId="0" xfId="62" applyFont="1" applyFill="1" applyBorder="1" applyAlignment="1">
      <alignment vertical="center"/>
    </xf>
    <xf numFmtId="0" fontId="7" fillId="36" borderId="38" xfId="62" applyFill="1" applyBorder="1"/>
    <xf numFmtId="0" fontId="17" fillId="36" borderId="38" xfId="62" applyFont="1" applyFill="1" applyBorder="1"/>
    <xf numFmtId="0" fontId="17" fillId="36" borderId="0" xfId="62" applyFont="1" applyFill="1" applyBorder="1" applyAlignment="1">
      <alignment horizontal="justify" vertical="top"/>
    </xf>
    <xf numFmtId="0" fontId="8" fillId="36" borderId="0" xfId="62" applyFont="1" applyFill="1" applyBorder="1"/>
    <xf numFmtId="164" fontId="23" fillId="36" borderId="0" xfId="62" applyNumberFormat="1" applyFont="1" applyFill="1" applyBorder="1" applyAlignment="1">
      <alignment horizontal="center"/>
    </xf>
    <xf numFmtId="0" fontId="15" fillId="36" borderId="38" xfId="62" applyFont="1" applyFill="1" applyBorder="1" applyAlignment="1">
      <alignment horizontal="justify" vertical="top" wrapText="1"/>
    </xf>
    <xf numFmtId="0" fontId="15" fillId="36" borderId="0" xfId="62" applyFont="1" applyFill="1" applyBorder="1" applyAlignment="1">
      <alignment horizontal="justify" vertical="center" wrapText="1"/>
    </xf>
    <xf numFmtId="0" fontId="29" fillId="36" borderId="38" xfId="62" applyFont="1" applyFill="1" applyBorder="1"/>
    <xf numFmtId="0" fontId="95" fillId="38" borderId="0" xfId="62" applyFont="1" applyFill="1" applyBorder="1" applyAlignment="1">
      <alignment horizontal="center" vertical="center"/>
    </xf>
    <xf numFmtId="0" fontId="7" fillId="36" borderId="39" xfId="62" applyFill="1" applyBorder="1"/>
    <xf numFmtId="0" fontId="7" fillId="31" borderId="30" xfId="62" applyFill="1" applyBorder="1"/>
    <xf numFmtId="0" fontId="7" fillId="30" borderId="14" xfId="62" applyFill="1" applyBorder="1"/>
    <xf numFmtId="0" fontId="7" fillId="36" borderId="40" xfId="62" applyFill="1" applyBorder="1"/>
    <xf numFmtId="0" fontId="7" fillId="36" borderId="14" xfId="62" applyFill="1" applyBorder="1"/>
    <xf numFmtId="0" fontId="0" fillId="0" borderId="41" xfId="0" applyFill="1" applyBorder="1"/>
    <xf numFmtId="164" fontId="22" fillId="24" borderId="43" xfId="40" applyNumberFormat="1" applyFont="1" applyFill="1" applyBorder="1" applyAlignment="1">
      <alignment horizontal="left" wrapText="1"/>
    </xf>
    <xf numFmtId="164" fontId="22" fillId="24" borderId="18" xfId="40" applyNumberFormat="1" applyFont="1" applyFill="1" applyBorder="1" applyAlignment="1">
      <alignment horizontal="left" wrapText="1"/>
    </xf>
    <xf numFmtId="164" fontId="17" fillId="24" borderId="18" xfId="40" applyNumberFormat="1" applyFont="1" applyFill="1" applyBorder="1" applyAlignment="1">
      <alignment horizontal="center" wrapText="1"/>
    </xf>
    <xf numFmtId="0" fontId="17" fillId="25" borderId="22" xfId="0" applyFont="1" applyFill="1" applyBorder="1"/>
    <xf numFmtId="0" fontId="17" fillId="25" borderId="21" xfId="0" applyFont="1" applyFill="1" applyBorder="1"/>
    <xf numFmtId="0" fontId="17" fillId="25" borderId="19" xfId="0" applyFont="1" applyFill="1" applyBorder="1"/>
    <xf numFmtId="164" fontId="17" fillId="24" borderId="19" xfId="40" applyNumberFormat="1" applyFont="1" applyFill="1" applyBorder="1" applyAlignment="1">
      <alignment horizontal="center" wrapText="1"/>
    </xf>
    <xf numFmtId="164" fontId="17" fillId="24" borderId="41" xfId="40" applyNumberFormat="1" applyFont="1" applyFill="1" applyBorder="1" applyAlignment="1">
      <alignment horizontal="center" readingOrder="1"/>
    </xf>
    <xf numFmtId="0" fontId="17" fillId="25" borderId="18" xfId="0" applyFont="1" applyFill="1" applyBorder="1" applyAlignment="1">
      <alignment readingOrder="1"/>
    </xf>
    <xf numFmtId="164" fontId="17" fillId="24" borderId="18" xfId="40" applyNumberFormat="1" applyFont="1" applyFill="1" applyBorder="1" applyAlignment="1">
      <alignment horizontal="center" readingOrder="1"/>
    </xf>
    <xf numFmtId="0" fontId="16" fillId="24" borderId="42" xfId="40" applyFont="1" applyFill="1" applyBorder="1" applyAlignment="1">
      <alignment horizontal="right" readingOrder="1"/>
    </xf>
    <xf numFmtId="0" fontId="17" fillId="25" borderId="23" xfId="0" applyFont="1" applyFill="1" applyBorder="1" applyAlignment="1">
      <alignment readingOrder="1"/>
    </xf>
    <xf numFmtId="0" fontId="22" fillId="25" borderId="20" xfId="0" applyFont="1" applyFill="1" applyBorder="1" applyAlignment="1">
      <alignment horizontal="left" indent="1" readingOrder="1"/>
    </xf>
    <xf numFmtId="164" fontId="17" fillId="24" borderId="23" xfId="40" applyNumberFormat="1" applyFont="1" applyFill="1" applyBorder="1" applyAlignment="1">
      <alignment horizontal="center" readingOrder="1"/>
    </xf>
    <xf numFmtId="164" fontId="17" fillId="24" borderId="22" xfId="40" applyNumberFormat="1" applyFont="1" applyFill="1" applyBorder="1" applyAlignment="1">
      <alignment horizontal="center" readingOrder="1"/>
    </xf>
    <xf numFmtId="164" fontId="17" fillId="24" borderId="20" xfId="40" applyNumberFormat="1" applyFont="1" applyFill="1" applyBorder="1" applyAlignment="1">
      <alignment horizontal="center" readingOrder="1"/>
    </xf>
    <xf numFmtId="0" fontId="0" fillId="0" borderId="0" xfId="0" applyBorder="1" applyAlignment="1">
      <alignment readingOrder="2"/>
    </xf>
    <xf numFmtId="0" fontId="14"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8" fillId="25" borderId="19" xfId="0" applyFont="1" applyFill="1" applyBorder="1" applyAlignment="1">
      <alignment readingOrder="1"/>
    </xf>
    <xf numFmtId="0" fontId="14" fillId="25" borderId="0" xfId="0" applyFont="1" applyFill="1" applyBorder="1" applyAlignment="1">
      <alignment horizontal="left" readingOrder="1"/>
    </xf>
    <xf numFmtId="0" fontId="0" fillId="36" borderId="0" xfId="0" applyFill="1"/>
    <xf numFmtId="0" fontId="0" fillId="36" borderId="0" xfId="0" applyFill="1" applyBorder="1"/>
    <xf numFmtId="0" fontId="17" fillId="36" borderId="0" xfId="0" applyFont="1" applyFill="1" applyBorder="1"/>
    <xf numFmtId="0" fontId="16" fillId="37" borderId="0" xfId="40" applyFont="1" applyFill="1" applyBorder="1"/>
    <xf numFmtId="0" fontId="35" fillId="25" borderId="20" xfId="0" applyFont="1" applyFill="1" applyBorder="1" applyAlignment="1">
      <alignment vertical="center"/>
    </xf>
    <xf numFmtId="3" fontId="17" fillId="25" borderId="0" xfId="59" applyNumberFormat="1" applyFont="1" applyFill="1" applyBorder="1" applyAlignment="1">
      <alignment horizontal="right"/>
    </xf>
    <xf numFmtId="167" fontId="17" fillId="25" borderId="0" xfId="59" applyNumberFormat="1" applyFont="1" applyFill="1" applyBorder="1" applyAlignment="1">
      <alignment horizontal="right"/>
    </xf>
    <xf numFmtId="0" fontId="35" fillId="25" borderId="20" xfId="0" applyFont="1" applyFill="1" applyBorder="1"/>
    <xf numFmtId="3" fontId="17"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0" fillId="25" borderId="19" xfId="51" applyNumberFormat="1" applyFont="1" applyFill="1" applyBorder="1"/>
    <xf numFmtId="0" fontId="15" fillId="26" borderId="19" xfId="51" applyFont="1" applyFill="1" applyBorder="1"/>
    <xf numFmtId="0" fontId="10" fillId="26" borderId="19" xfId="51" applyFont="1" applyFill="1" applyBorder="1"/>
    <xf numFmtId="0" fontId="33" fillId="26" borderId="19" xfId="51" applyFont="1" applyFill="1" applyBorder="1"/>
    <xf numFmtId="0" fontId="48" fillId="26" borderId="19" xfId="51" applyFont="1" applyFill="1" applyBorder="1" applyAlignment="1">
      <alignment horizontal="center"/>
    </xf>
    <xf numFmtId="0" fontId="7" fillId="26" borderId="0" xfId="51" applyFont="1" applyFill="1" applyBorder="1"/>
    <xf numFmtId="0" fontId="46" fillId="26" borderId="0" xfId="51" applyFont="1" applyFill="1" applyBorder="1"/>
    <xf numFmtId="0" fontId="11" fillId="26" borderId="19" xfId="51" applyFont="1" applyFill="1" applyBorder="1"/>
    <xf numFmtId="0" fontId="69" fillId="26" borderId="0" xfId="51" applyFont="1" applyFill="1" applyBorder="1"/>
    <xf numFmtId="0" fontId="70" fillId="26" borderId="19" xfId="51" applyFont="1" applyFill="1" applyBorder="1"/>
    <xf numFmtId="0" fontId="64" fillId="26" borderId="19" xfId="51" applyFont="1" applyFill="1" applyBorder="1"/>
    <xf numFmtId="0" fontId="14" fillId="25" borderId="19" xfId="51" applyFont="1" applyFill="1" applyBorder="1"/>
    <xf numFmtId="0" fontId="10" fillId="25" borderId="19" xfId="51" applyFont="1" applyFill="1" applyBorder="1"/>
    <xf numFmtId="0" fontId="64" fillId="25" borderId="19" xfId="51" applyFont="1" applyFill="1" applyBorder="1"/>
    <xf numFmtId="0" fontId="75" fillId="24" borderId="0" xfId="40" applyFont="1" applyFill="1" applyBorder="1" applyAlignment="1">
      <alignment vertical="center"/>
    </xf>
    <xf numFmtId="165" fontId="75" fillId="27" borderId="0" xfId="40" applyNumberFormat="1" applyFont="1" applyFill="1" applyBorder="1" applyAlignment="1">
      <alignment horizontal="right"/>
    </xf>
    <xf numFmtId="0" fontId="35" fillId="25" borderId="19" xfId="0" applyFont="1" applyFill="1" applyBorder="1" applyAlignment="1">
      <alignment vertical="center"/>
    </xf>
    <xf numFmtId="0" fontId="35" fillId="25" borderId="19" xfId="0" applyFont="1" applyFill="1" applyBorder="1"/>
    <xf numFmtId="0" fontId="32" fillId="25" borderId="19" xfId="0" applyFont="1" applyFill="1" applyBorder="1"/>
    <xf numFmtId="0" fontId="32" fillId="25" borderId="20" xfId="0" applyFont="1" applyFill="1" applyBorder="1"/>
    <xf numFmtId="0" fontId="34" fillId="27" borderId="0" xfId="40" applyFont="1" applyFill="1" applyBorder="1" applyAlignment="1">
      <alignment horizontal="left" vertical="top" wrapText="1"/>
    </xf>
    <xf numFmtId="0" fontId="14" fillId="26" borderId="41" xfId="0" applyFont="1" applyFill="1" applyBorder="1" applyAlignment="1">
      <alignment horizontal="center" vertical="center"/>
    </xf>
    <xf numFmtId="0" fontId="14" fillId="26" borderId="41" xfId="0" applyFont="1" applyFill="1" applyBorder="1" applyAlignment="1">
      <alignment horizontal="center" vertical="center" readingOrder="1"/>
    </xf>
    <xf numFmtId="0" fontId="21" fillId="26" borderId="41" xfId="0" applyFont="1" applyFill="1" applyBorder="1" applyAlignment="1">
      <alignment horizontal="center" vertical="center"/>
    </xf>
    <xf numFmtId="164" fontId="17" fillId="38" borderId="39" xfId="40" applyNumberFormat="1" applyFont="1" applyFill="1" applyBorder="1" applyAlignment="1">
      <alignment horizontal="center" wrapText="1"/>
    </xf>
    <xf numFmtId="0" fontId="17" fillId="36" borderId="0" xfId="62" applyFont="1" applyFill="1" applyBorder="1" applyAlignment="1">
      <alignment horizontal="left" vertical="center"/>
    </xf>
    <xf numFmtId="0" fontId="15" fillId="36" borderId="0" xfId="62" applyFont="1" applyFill="1" applyBorder="1" applyAlignment="1">
      <alignment horizontal="left" vertical="center"/>
    </xf>
    <xf numFmtId="0" fontId="16" fillId="25" borderId="0" xfId="0" applyFont="1" applyFill="1" applyBorder="1" applyAlignment="1">
      <alignment horizontal="center"/>
    </xf>
    <xf numFmtId="0" fontId="16" fillId="39" borderId="0" xfId="40" applyFont="1" applyFill="1" applyBorder="1"/>
    <xf numFmtId="0" fontId="16" fillId="41" borderId="0" xfId="40" applyFont="1" applyFill="1" applyBorder="1"/>
    <xf numFmtId="0" fontId="16" fillId="31" borderId="0" xfId="0" applyFont="1" applyFill="1" applyBorder="1"/>
    <xf numFmtId="0" fontId="0" fillId="35" borderId="0" xfId="0" applyFill="1" applyBorder="1"/>
    <xf numFmtId="0" fontId="16" fillId="40" borderId="0" xfId="40" applyFont="1" applyFill="1" applyBorder="1"/>
    <xf numFmtId="0" fontId="17" fillId="35" borderId="0" xfId="0" applyFont="1" applyFill="1" applyBorder="1"/>
    <xf numFmtId="0" fontId="33" fillId="35" borderId="0" xfId="0" applyFont="1" applyFill="1" applyBorder="1"/>
    <xf numFmtId="0" fontId="16" fillId="35" borderId="0" xfId="0" applyFont="1" applyFill="1" applyBorder="1"/>
    <xf numFmtId="0" fontId="0" fillId="35" borderId="18" xfId="0" applyFill="1" applyBorder="1"/>
    <xf numFmtId="0" fontId="16" fillId="35" borderId="18" xfId="0" applyFont="1" applyFill="1" applyBorder="1"/>
    <xf numFmtId="0" fontId="17" fillId="35" borderId="18" xfId="0" applyFont="1" applyFill="1" applyBorder="1"/>
    <xf numFmtId="0" fontId="99" fillId="40" borderId="0" xfId="40" applyFont="1" applyFill="1" applyBorder="1"/>
    <xf numFmtId="0" fontId="7" fillId="29" borderId="47" xfId="62" applyFill="1" applyBorder="1"/>
    <xf numFmtId="3" fontId="75" fillId="25" borderId="0" xfId="59" applyNumberFormat="1" applyFont="1" applyFill="1" applyBorder="1" applyAlignment="1">
      <alignment horizontal="right"/>
    </xf>
    <xf numFmtId="0" fontId="0" fillId="26" borderId="0" xfId="51" applyFont="1" applyFill="1" applyBorder="1" applyAlignment="1">
      <alignment vertical="center"/>
    </xf>
    <xf numFmtId="0" fontId="18" fillId="26" borderId="0" xfId="51" applyFont="1" applyFill="1" applyBorder="1"/>
    <xf numFmtId="0" fontId="29" fillId="26" borderId="0" xfId="51" applyFont="1" applyFill="1" applyBorder="1"/>
    <xf numFmtId="0" fontId="48" fillId="26" borderId="0" xfId="51" applyFont="1" applyFill="1" applyBorder="1" applyAlignment="1">
      <alignment horizontal="center"/>
    </xf>
    <xf numFmtId="0" fontId="101" fillId="27" borderId="0" xfId="61" applyFont="1" applyFill="1" applyBorder="1" applyAlignment="1">
      <alignment horizontal="left" indent="1"/>
    </xf>
    <xf numFmtId="0" fontId="61" fillId="26" borderId="0" xfId="51" applyFont="1" applyFill="1" applyBorder="1"/>
    <xf numFmtId="0" fontId="102" fillId="26" borderId="0" xfId="51" applyFont="1" applyFill="1" applyBorder="1"/>
    <xf numFmtId="0" fontId="14" fillId="26" borderId="0" xfId="51" applyFont="1" applyFill="1" applyBorder="1"/>
    <xf numFmtId="0" fontId="99" fillId="27" borderId="0" xfId="61" applyFont="1" applyFill="1" applyBorder="1" applyAlignment="1">
      <alignment horizontal="left" indent="1"/>
    </xf>
    <xf numFmtId="0" fontId="80" fillId="26" borderId="15" xfId="62" applyFont="1" applyFill="1" applyBorder="1" applyAlignment="1">
      <alignment vertical="center"/>
    </xf>
    <xf numFmtId="3" fontId="75" fillId="24" borderId="0" xfId="40" applyNumberFormat="1" applyFont="1" applyFill="1" applyBorder="1" applyAlignment="1">
      <alignment horizontal="right" wrapText="1"/>
    </xf>
    <xf numFmtId="3" fontId="75" fillId="24" borderId="0" xfId="40" applyNumberFormat="1" applyFont="1" applyFill="1" applyBorder="1" applyAlignment="1">
      <alignment horizontal="right" vertical="center" wrapText="1"/>
    </xf>
    <xf numFmtId="0" fontId="46" fillId="26" borderId="33" xfId="63" applyFont="1" applyFill="1" applyBorder="1" applyAlignment="1">
      <alignment horizontal="left" vertical="center"/>
    </xf>
    <xf numFmtId="0" fontId="80" fillId="26" borderId="15" xfId="0" applyFont="1" applyFill="1" applyBorder="1" applyAlignment="1">
      <alignment vertical="center"/>
    </xf>
    <xf numFmtId="0" fontId="18" fillId="26" borderId="16" xfId="62" applyFont="1" applyFill="1" applyBorder="1" applyAlignment="1">
      <alignment vertical="center"/>
    </xf>
    <xf numFmtId="0" fontId="9" fillId="26" borderId="16" xfId="62" applyFont="1" applyFill="1" applyBorder="1" applyAlignment="1">
      <alignment vertical="center"/>
    </xf>
    <xf numFmtId="0" fontId="9" fillId="26" borderId="17" xfId="62" applyFont="1" applyFill="1" applyBorder="1" applyAlignment="1">
      <alignment vertical="center"/>
    </xf>
    <xf numFmtId="0" fontId="19" fillId="30" borderId="50" xfId="62" applyFont="1" applyFill="1" applyBorder="1" applyAlignment="1">
      <alignment horizontal="center" vertical="center"/>
    </xf>
    <xf numFmtId="0" fontId="14" fillId="25" borderId="0" xfId="62" applyFont="1" applyFill="1" applyBorder="1" applyAlignment="1">
      <alignment horizontal="left"/>
    </xf>
    <xf numFmtId="164" fontId="88" fillId="25" borderId="0" xfId="40" applyNumberFormat="1" applyFont="1" applyFill="1" applyBorder="1" applyAlignment="1">
      <alignment horizontal="right" wrapText="1"/>
    </xf>
    <xf numFmtId="164" fontId="88" fillId="26" borderId="0" xfId="40" applyNumberFormat="1" applyFont="1" applyFill="1" applyBorder="1" applyAlignment="1">
      <alignment horizontal="right" wrapText="1"/>
    </xf>
    <xf numFmtId="0" fontId="19" fillId="31" borderId="19" xfId="63" applyFont="1" applyFill="1" applyBorder="1" applyAlignment="1">
      <alignment horizontal="center" vertical="center"/>
    </xf>
    <xf numFmtId="0" fontId="16" fillId="25" borderId="0" xfId="62" applyFont="1" applyFill="1" applyBorder="1" applyAlignment="1">
      <alignment horizontal="center"/>
    </xf>
    <xf numFmtId="0" fontId="7" fillId="25" borderId="0" xfId="70" applyFill="1"/>
    <xf numFmtId="0" fontId="7" fillId="25" borderId="18" xfId="70" applyFill="1" applyBorder="1" applyAlignment="1">
      <alignment horizontal="left"/>
    </xf>
    <xf numFmtId="0" fontId="8" fillId="25" borderId="18" xfId="70" applyFont="1" applyFill="1" applyBorder="1"/>
    <xf numFmtId="0" fontId="8" fillId="0" borderId="18" xfId="70" applyFont="1" applyBorder="1"/>
    <xf numFmtId="0" fontId="7" fillId="25" borderId="18" xfId="70" applyFill="1" applyBorder="1"/>
    <xf numFmtId="0" fontId="7" fillId="0" borderId="0" xfId="70"/>
    <xf numFmtId="0" fontId="13" fillId="25" borderId="0" xfId="70" applyFont="1" applyFill="1" applyBorder="1" applyAlignment="1">
      <alignment horizontal="left"/>
    </xf>
    <xf numFmtId="0" fontId="8" fillId="25" borderId="0" xfId="70" applyFont="1" applyFill="1" applyBorder="1"/>
    <xf numFmtId="0" fontId="17" fillId="25" borderId="0" xfId="70" applyFont="1" applyFill="1" applyBorder="1"/>
    <xf numFmtId="0" fontId="7" fillId="25" borderId="21" xfId="70" applyFill="1" applyBorder="1"/>
    <xf numFmtId="0" fontId="7" fillId="25" borderId="0" xfId="70" applyFill="1" applyBorder="1"/>
    <xf numFmtId="0" fontId="10" fillId="25" borderId="19" xfId="70" applyFont="1" applyFill="1" applyBorder="1"/>
    <xf numFmtId="0" fontId="7" fillId="25" borderId="0" xfId="70" applyFill="1" applyAlignment="1">
      <alignment vertical="center"/>
    </xf>
    <xf numFmtId="0" fontId="7" fillId="25" borderId="0" xfId="70" applyFill="1" applyBorder="1" applyAlignment="1">
      <alignment vertical="center"/>
    </xf>
    <xf numFmtId="0" fontId="7" fillId="0" borderId="0" xfId="70" applyAlignment="1">
      <alignment vertical="center"/>
    </xf>
    <xf numFmtId="0" fontId="15" fillId="25" borderId="0" xfId="70" applyFont="1" applyFill="1" applyBorder="1"/>
    <xf numFmtId="0" fontId="8" fillId="0" borderId="0" xfId="70" applyFont="1"/>
    <xf numFmtId="0" fontId="16" fillId="25" borderId="0" xfId="70" applyFont="1" applyFill="1" applyBorder="1" applyAlignment="1"/>
    <xf numFmtId="0" fontId="16" fillId="25" borderId="0" xfId="70" applyFont="1" applyFill="1" applyBorder="1" applyAlignment="1">
      <alignment horizontal="center"/>
    </xf>
    <xf numFmtId="0" fontId="15" fillId="25" borderId="0" xfId="70" applyFont="1" applyFill="1" applyBorder="1" applyAlignment="1">
      <alignment vertical="center"/>
    </xf>
    <xf numFmtId="0" fontId="35" fillId="25" borderId="0" xfId="70" applyFont="1" applyFill="1"/>
    <xf numFmtId="0" fontId="35" fillId="25" borderId="0" xfId="70" applyFont="1" applyFill="1" applyBorder="1"/>
    <xf numFmtId="3" fontId="38" fillId="25" borderId="0" xfId="70" applyNumberFormat="1" applyFont="1" applyFill="1" applyBorder="1" applyAlignment="1">
      <alignment horizontal="right"/>
    </xf>
    <xf numFmtId="0" fontId="35" fillId="0" borderId="0" xfId="70" applyFont="1"/>
    <xf numFmtId="0" fontId="17" fillId="25" borderId="0" xfId="70" applyFont="1" applyFill="1" applyBorder="1" applyAlignment="1">
      <alignment horizontal="right"/>
    </xf>
    <xf numFmtId="0" fontId="37" fillId="25" borderId="19" xfId="70" applyFont="1" applyFill="1" applyBorder="1"/>
    <xf numFmtId="0" fontId="17" fillId="26" borderId="0" xfId="70" applyFont="1" applyFill="1" applyBorder="1"/>
    <xf numFmtId="0" fontId="7" fillId="0" borderId="0" xfId="70" applyFill="1"/>
    <xf numFmtId="0" fontId="7" fillId="25" borderId="0" xfId="70" applyFill="1" applyAlignment="1">
      <alignment vertical="top"/>
    </xf>
    <xf numFmtId="0" fontId="10" fillId="25" borderId="19" xfId="70" applyFont="1" applyFill="1" applyBorder="1" applyAlignment="1">
      <alignment vertical="top"/>
    </xf>
    <xf numFmtId="0" fontId="49" fillId="25" borderId="0" xfId="70" applyFont="1" applyFill="1" applyBorder="1" applyAlignment="1">
      <alignment vertical="top" wrapText="1"/>
    </xf>
    <xf numFmtId="0" fontId="7" fillId="0" borderId="0" xfId="70" applyAlignment="1">
      <alignment vertical="top"/>
    </xf>
    <xf numFmtId="0" fontId="49" fillId="25" borderId="0" xfId="70" applyFont="1" applyFill="1" applyBorder="1" applyAlignment="1">
      <alignment wrapText="1"/>
    </xf>
    <xf numFmtId="0" fontId="16" fillId="25" borderId="0" xfId="70" applyFont="1" applyFill="1" applyBorder="1" applyAlignment="1">
      <alignment horizontal="right"/>
    </xf>
    <xf numFmtId="0" fontId="7" fillId="25" borderId="0" xfId="70" applyFill="1" applyAlignment="1"/>
    <xf numFmtId="0" fontId="7" fillId="25" borderId="0" xfId="70" applyFill="1" applyBorder="1" applyAlignment="1"/>
    <xf numFmtId="3" fontId="75" fillId="26" borderId="0" xfId="70" applyNumberFormat="1" applyFont="1" applyFill="1" applyBorder="1" applyAlignment="1">
      <alignment horizontal="right"/>
    </xf>
    <xf numFmtId="0" fontId="10" fillId="25" borderId="19" xfId="70" applyFont="1" applyFill="1" applyBorder="1" applyAlignment="1"/>
    <xf numFmtId="0" fontId="7" fillId="0" borderId="0" xfId="70" applyAlignment="1"/>
    <xf numFmtId="0" fontId="10" fillId="25" borderId="19" xfId="70" applyFont="1" applyFill="1" applyBorder="1" applyAlignment="1">
      <alignment vertical="center"/>
    </xf>
    <xf numFmtId="0" fontId="15" fillId="26" borderId="0" xfId="70" applyFont="1" applyFill="1" applyBorder="1"/>
    <xf numFmtId="0" fontId="16" fillId="26" borderId="0" xfId="70" applyFont="1" applyFill="1" applyBorder="1" applyAlignment="1">
      <alignment horizontal="right"/>
    </xf>
    <xf numFmtId="0" fontId="34" fillId="25" borderId="0" xfId="70" applyFont="1" applyFill="1" applyBorder="1" applyAlignment="1">
      <alignment vertical="center"/>
    </xf>
    <xf numFmtId="0" fontId="78" fillId="25" borderId="0" xfId="70" applyFont="1" applyFill="1" applyBorder="1" applyAlignment="1">
      <alignment horizontal="left" vertical="center"/>
    </xf>
    <xf numFmtId="0" fontId="19" fillId="38" borderId="19" xfId="70" applyFont="1" applyFill="1" applyBorder="1" applyAlignment="1">
      <alignment horizontal="center" vertical="center"/>
    </xf>
    <xf numFmtId="0" fontId="17" fillId="0" borderId="0" xfId="70" applyFont="1"/>
    <xf numFmtId="0" fontId="7" fillId="0" borderId="0" xfId="62" applyBorder="1"/>
    <xf numFmtId="0" fontId="7" fillId="26" borderId="0" xfId="71" applyFill="1" applyBorder="1"/>
    <xf numFmtId="0" fontId="7" fillId="25" borderId="21" xfId="72" applyFill="1" applyBorder="1"/>
    <xf numFmtId="0" fontId="7" fillId="25" borderId="19" xfId="72" applyFill="1" applyBorder="1"/>
    <xf numFmtId="0" fontId="52" fillId="0" borderId="0" xfId="70" applyFont="1"/>
    <xf numFmtId="0" fontId="7" fillId="25" borderId="22" xfId="70" applyFill="1" applyBorder="1"/>
    <xf numFmtId="0" fontId="7" fillId="26" borderId="0" xfId="70" applyFill="1" applyBorder="1"/>
    <xf numFmtId="0" fontId="16" fillId="24" borderId="0" xfId="40" applyFont="1" applyFill="1" applyBorder="1" applyAlignment="1">
      <alignment vertical="center"/>
    </xf>
    <xf numFmtId="164" fontId="21" fillId="25" borderId="0" xfId="40" applyNumberFormat="1" applyFont="1" applyFill="1" applyBorder="1" applyAlignment="1">
      <alignment horizontal="right" vertical="center" wrapText="1"/>
    </xf>
    <xf numFmtId="164" fontId="21" fillId="26" borderId="0" xfId="40" applyNumberFormat="1" applyFont="1" applyFill="1" applyBorder="1" applyAlignment="1">
      <alignment horizontal="right" vertical="center" wrapText="1"/>
    </xf>
    <xf numFmtId="0" fontId="16" fillId="24" borderId="0" xfId="40" applyFont="1" applyFill="1" applyBorder="1" applyAlignment="1">
      <alignment horizontal="justify" vertical="center"/>
    </xf>
    <xf numFmtId="3" fontId="7" fillId="0" borderId="0" xfId="70" applyNumberFormat="1"/>
    <xf numFmtId="0" fontId="16" fillId="27" borderId="0" xfId="40" applyFont="1" applyFill="1" applyBorder="1" applyAlignment="1">
      <alignment horizontal="left"/>
    </xf>
    <xf numFmtId="0" fontId="18" fillId="25" borderId="0" xfId="70" applyFont="1" applyFill="1" applyBorder="1"/>
    <xf numFmtId="0" fontId="21" fillId="27" borderId="0" xfId="40" applyFont="1" applyFill="1" applyBorder="1" applyAlignment="1">
      <alignment horizontal="left" indent="1"/>
    </xf>
    <xf numFmtId="0" fontId="16" fillId="26" borderId="0" xfId="70" applyFont="1" applyFill="1" applyBorder="1" applyAlignment="1">
      <alignment horizontal="left"/>
    </xf>
    <xf numFmtId="0" fontId="7" fillId="0" borderId="0" xfId="70" applyBorder="1"/>
    <xf numFmtId="0" fontId="7" fillId="25" borderId="20" xfId="70" applyFill="1" applyBorder="1"/>
    <xf numFmtId="0" fontId="17" fillId="27" borderId="0" xfId="40" applyFont="1" applyFill="1" applyBorder="1" applyAlignment="1">
      <alignment horizontal="left"/>
    </xf>
    <xf numFmtId="0" fontId="21" fillId="25" borderId="0" xfId="70" applyFont="1" applyFill="1" applyBorder="1" applyAlignment="1">
      <alignment horizontal="left"/>
    </xf>
    <xf numFmtId="0" fontId="21"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4" fillId="25" borderId="0" xfId="70" applyFont="1" applyFill="1" applyBorder="1"/>
    <xf numFmtId="0" fontId="0" fillId="26" borderId="0" xfId="0" applyFill="1"/>
    <xf numFmtId="0" fontId="19" fillId="30" borderId="54" xfId="52" applyFont="1" applyFill="1" applyBorder="1" applyAlignment="1">
      <alignment horizontal="center" vertical="center"/>
    </xf>
    <xf numFmtId="0" fontId="16" fillId="25" borderId="11" xfId="62" applyFont="1" applyFill="1" applyBorder="1" applyAlignment="1">
      <alignment horizontal="center"/>
    </xf>
    <xf numFmtId="0" fontId="17" fillId="25" borderId="0" xfId="62" applyFont="1" applyFill="1" applyBorder="1" applyAlignment="1">
      <alignment horizontal="left" indent="1"/>
    </xf>
    <xf numFmtId="0" fontId="75" fillId="25" borderId="0" xfId="62" applyFont="1" applyFill="1" applyBorder="1" applyAlignment="1">
      <alignment horizontal="left"/>
    </xf>
    <xf numFmtId="0" fontId="14" fillId="25" borderId="0" xfId="70" applyFont="1" applyFill="1" applyBorder="1" applyAlignment="1">
      <alignment horizontal="right"/>
    </xf>
    <xf numFmtId="0" fontId="50" fillId="25" borderId="0" xfId="70" applyFont="1" applyFill="1"/>
    <xf numFmtId="0" fontId="50" fillId="25" borderId="20" xfId="70" applyFont="1" applyFill="1" applyBorder="1"/>
    <xf numFmtId="1" fontId="88" fillId="26" borderId="0" xfId="70" applyNumberFormat="1" applyFont="1" applyFill="1" applyBorder="1" applyAlignment="1">
      <alignment horizontal="right"/>
    </xf>
    <xf numFmtId="0" fontId="50" fillId="25" borderId="0" xfId="70" applyFont="1" applyFill="1" applyBorder="1"/>
    <xf numFmtId="0" fontId="50" fillId="0" borderId="0" xfId="70" applyFont="1"/>
    <xf numFmtId="0" fontId="18" fillId="25" borderId="0" xfId="70" applyFont="1" applyFill="1"/>
    <xf numFmtId="0" fontId="18" fillId="25" borderId="20" xfId="70" applyFont="1" applyFill="1" applyBorder="1"/>
    <xf numFmtId="1" fontId="21" fillId="26" borderId="0" xfId="70" applyNumberFormat="1" applyFont="1" applyFill="1" applyBorder="1" applyAlignment="1">
      <alignment horizontal="right"/>
    </xf>
    <xf numFmtId="0" fontId="18" fillId="0" borderId="0" xfId="70" applyFont="1"/>
    <xf numFmtId="0" fontId="17" fillId="26" borderId="0" xfId="70" applyFont="1" applyFill="1" applyBorder="1" applyAlignment="1">
      <alignment horizontal="left"/>
    </xf>
    <xf numFmtId="0" fontId="52" fillId="25" borderId="0" xfId="70" applyFont="1" applyFill="1"/>
    <xf numFmtId="0" fontId="79" fillId="25" borderId="20" xfId="70" applyFont="1" applyFill="1" applyBorder="1"/>
    <xf numFmtId="0" fontId="84" fillId="25" borderId="0" xfId="70" applyFont="1" applyFill="1" applyBorder="1" applyAlignment="1">
      <alignment horizontal="left"/>
    </xf>
    <xf numFmtId="0" fontId="34"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4" fillId="0" borderId="0" xfId="70" applyFont="1"/>
    <xf numFmtId="3" fontId="10" fillId="25" borderId="0" xfId="70" applyNumberFormat="1" applyFont="1" applyFill="1" applyBorder="1"/>
    <xf numFmtId="0" fontId="76" fillId="25" borderId="20" xfId="70" applyFont="1" applyFill="1" applyBorder="1"/>
    <xf numFmtId="0" fontId="34" fillId="25" borderId="0" xfId="70" applyFont="1" applyFill="1" applyBorder="1" applyAlignment="1"/>
    <xf numFmtId="0" fontId="52" fillId="25" borderId="0" xfId="70" applyFont="1" applyFill="1" applyBorder="1" applyAlignment="1"/>
    <xf numFmtId="0" fontId="7" fillId="26" borderId="20" xfId="70" applyFill="1" applyBorder="1"/>
    <xf numFmtId="0" fontId="53" fillId="26" borderId="0" xfId="70" applyFont="1" applyFill="1" applyBorder="1" applyAlignment="1"/>
    <xf numFmtId="0" fontId="34" fillId="26" borderId="0" xfId="70" applyFont="1" applyFill="1" applyBorder="1"/>
    <xf numFmtId="0" fontId="21" fillId="26" borderId="0" xfId="70" applyFont="1" applyFill="1" applyBorder="1" applyAlignment="1">
      <alignment horizontal="left" wrapText="1"/>
    </xf>
    <xf numFmtId="0" fontId="10" fillId="26" borderId="0" xfId="70" applyFont="1" applyFill="1" applyBorder="1"/>
    <xf numFmtId="0" fontId="52" fillId="26" borderId="0" xfId="70" applyFont="1" applyFill="1" applyBorder="1"/>
    <xf numFmtId="0" fontId="16" fillId="26" borderId="0" xfId="70" applyFont="1" applyFill="1" applyBorder="1" applyAlignment="1">
      <alignment horizontal="center"/>
    </xf>
    <xf numFmtId="0" fontId="16" fillId="26" borderId="0" xfId="70" applyFont="1" applyFill="1" applyBorder="1" applyAlignment="1"/>
    <xf numFmtId="0" fontId="23" fillId="26" borderId="0" xfId="70" applyFont="1" applyFill="1" applyBorder="1" applyAlignment="1">
      <alignment horizontal="left"/>
    </xf>
    <xf numFmtId="0" fontId="15" fillId="25" borderId="0" xfId="70" applyFont="1" applyFill="1"/>
    <xf numFmtId="0" fontId="15" fillId="26" borderId="20" xfId="70" applyFont="1" applyFill="1" applyBorder="1"/>
    <xf numFmtId="0" fontId="16" fillId="26" borderId="0" xfId="70" applyFont="1" applyFill="1" applyBorder="1" applyAlignment="1">
      <alignment horizontal="left" indent="1"/>
    </xf>
    <xf numFmtId="0" fontId="15" fillId="0" borderId="0" xfId="70" applyFont="1"/>
    <xf numFmtId="167" fontId="17" fillId="26" borderId="0" xfId="70" applyNumberFormat="1" applyFont="1" applyFill="1" applyBorder="1" applyAlignment="1">
      <alignment horizontal="center"/>
    </xf>
    <xf numFmtId="165" fontId="14" fillId="26" borderId="0" xfId="70" applyNumberFormat="1" applyFont="1" applyFill="1" applyBorder="1" applyAlignment="1">
      <alignment horizontal="center"/>
    </xf>
    <xf numFmtId="0" fontId="18" fillId="26" borderId="20" xfId="70" applyFont="1" applyFill="1" applyBorder="1"/>
    <xf numFmtId="0" fontId="17" fillId="26" borderId="20" xfId="70" applyFont="1" applyFill="1" applyBorder="1"/>
    <xf numFmtId="0" fontId="8" fillId="26" borderId="0" xfId="70" applyFont="1" applyFill="1" applyBorder="1" applyAlignment="1">
      <alignment horizontal="center" wrapText="1"/>
    </xf>
    <xf numFmtId="0" fontId="8" fillId="26" borderId="0" xfId="70" applyFont="1" applyFill="1" applyBorder="1"/>
    <xf numFmtId="0" fontId="14" fillId="26" borderId="0" xfId="70" applyFont="1" applyFill="1" applyBorder="1" applyAlignment="1">
      <alignment horizontal="left" indent="1"/>
    </xf>
    <xf numFmtId="0" fontId="8" fillId="26" borderId="20" xfId="70" applyFont="1" applyFill="1" applyBorder="1"/>
    <xf numFmtId="0" fontId="89" fillId="26" borderId="0" xfId="70" applyFont="1" applyFill="1" applyBorder="1" applyAlignment="1">
      <alignment horizontal="left"/>
    </xf>
    <xf numFmtId="0" fontId="14" fillId="25" borderId="23" xfId="70" applyFont="1" applyFill="1" applyBorder="1" applyAlignment="1">
      <alignment horizontal="left"/>
    </xf>
    <xf numFmtId="0" fontId="14" fillId="25" borderId="22" xfId="70" applyFont="1" applyFill="1" applyBorder="1" applyAlignment="1">
      <alignment horizontal="left"/>
    </xf>
    <xf numFmtId="0" fontId="10" fillId="25" borderId="0" xfId="70" applyFont="1" applyFill="1" applyBorder="1"/>
    <xf numFmtId="0" fontId="61" fillId="0" borderId="0" xfId="0" applyFont="1"/>
    <xf numFmtId="0" fontId="64" fillId="25" borderId="0" xfId="0" applyFont="1" applyFill="1" applyBorder="1"/>
    <xf numFmtId="0" fontId="0" fillId="25" borderId="21" xfId="0" applyFill="1" applyBorder="1"/>
    <xf numFmtId="0" fontId="10" fillId="25" borderId="19" xfId="0" applyFont="1" applyFill="1" applyBorder="1"/>
    <xf numFmtId="0" fontId="0" fillId="26" borderId="0" xfId="0" applyFill="1" applyBorder="1" applyAlignment="1">
      <alignment vertical="justify" wrapText="1"/>
    </xf>
    <xf numFmtId="0" fontId="50" fillId="25" borderId="0" xfId="0" applyFont="1" applyFill="1"/>
    <xf numFmtId="0" fontId="50" fillId="25" borderId="0" xfId="0" applyFont="1" applyFill="1" applyBorder="1"/>
    <xf numFmtId="0" fontId="50" fillId="0" borderId="0" xfId="0" applyFont="1"/>
    <xf numFmtId="2" fontId="21" fillId="26" borderId="0" xfId="0" applyNumberFormat="1" applyFont="1" applyFill="1" applyBorder="1" applyAlignment="1">
      <alignment horizontal="right"/>
    </xf>
    <xf numFmtId="0" fontId="0" fillId="0" borderId="0" xfId="0" applyAlignment="1"/>
    <xf numFmtId="0" fontId="21" fillId="26" borderId="0" xfId="0" applyFont="1" applyFill="1" applyBorder="1" applyAlignment="1">
      <alignment horizontal="right"/>
    </xf>
    <xf numFmtId="164" fontId="21" fillId="25" borderId="0" xfId="0" applyNumberFormat="1" applyFont="1" applyFill="1" applyBorder="1" applyAlignment="1">
      <alignment horizontal="right"/>
    </xf>
    <xf numFmtId="0" fontId="103" fillId="26" borderId="16" xfId="0" applyFont="1" applyFill="1" applyBorder="1" applyAlignment="1">
      <alignment vertical="center"/>
    </xf>
    <xf numFmtId="0" fontId="103" fillId="26" borderId="17" xfId="0" applyFont="1" applyFill="1" applyBorder="1" applyAlignment="1">
      <alignment vertical="center"/>
    </xf>
    <xf numFmtId="164" fontId="88" fillId="25" borderId="0" xfId="0" applyNumberFormat="1" applyFont="1" applyFill="1" applyBorder="1" applyAlignment="1">
      <alignment horizontal="right"/>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0" fillId="25" borderId="0" xfId="0" applyFont="1" applyFill="1" applyBorder="1" applyAlignment="1"/>
    <xf numFmtId="0" fontId="61" fillId="25" borderId="0" xfId="0" applyFont="1" applyFill="1" applyAlignment="1"/>
    <xf numFmtId="0" fontId="61" fillId="25" borderId="20" xfId="0" applyFont="1" applyFill="1" applyBorder="1" applyAlignment="1"/>
    <xf numFmtId="0" fontId="88" fillId="25" borderId="0" xfId="0" applyFont="1" applyFill="1" applyBorder="1" applyAlignment="1"/>
    <xf numFmtId="0" fontId="88" fillId="26" borderId="0" xfId="0" applyFont="1" applyFill="1" applyBorder="1" applyAlignment="1"/>
    <xf numFmtId="0" fontId="77" fillId="25" borderId="0" xfId="0" applyFont="1" applyFill="1" applyBorder="1" applyAlignment="1"/>
    <xf numFmtId="0" fontId="61" fillId="0" borderId="0" xfId="0" applyFont="1" applyAlignment="1"/>
    <xf numFmtId="0" fontId="64" fillId="25" borderId="0" xfId="0" applyFont="1" applyFill="1" applyBorder="1" applyAlignment="1"/>
    <xf numFmtId="0" fontId="0" fillId="26" borderId="20" xfId="0" applyFill="1" applyBorder="1" applyAlignment="1"/>
    <xf numFmtId="0" fontId="47" fillId="25" borderId="0" xfId="0" applyFont="1" applyFill="1" applyBorder="1" applyAlignment="1">
      <alignment vertical="top"/>
    </xf>
    <xf numFmtId="0" fontId="14" fillId="25" borderId="0" xfId="0" applyFont="1" applyFill="1" applyBorder="1"/>
    <xf numFmtId="0" fontId="104" fillId="26" borderId="16" xfId="0" applyFont="1" applyFill="1" applyBorder="1" applyAlignment="1">
      <alignment vertical="center"/>
    </xf>
    <xf numFmtId="0" fontId="104" fillId="26" borderId="17" xfId="0" applyFont="1" applyFill="1" applyBorder="1" applyAlignment="1">
      <alignment vertical="center"/>
    </xf>
    <xf numFmtId="0" fontId="14" fillId="26" borderId="0" xfId="0" applyFont="1" applyFill="1" applyBorder="1"/>
    <xf numFmtId="0" fontId="71" fillId="25" borderId="0" xfId="0" applyFont="1" applyFill="1" applyBorder="1" applyAlignment="1">
      <alignment vertical="center"/>
    </xf>
    <xf numFmtId="0" fontId="51" fillId="25" borderId="0" xfId="0" applyFont="1" applyFill="1" applyBorder="1"/>
    <xf numFmtId="0" fontId="26" fillId="25" borderId="0" xfId="0" applyFont="1" applyFill="1" applyBorder="1"/>
    <xf numFmtId="164" fontId="17" fillId="27" borderId="0" xfId="40" applyNumberFormat="1" applyFont="1" applyFill="1" applyBorder="1" applyAlignment="1">
      <alignment horizontal="center" wrapText="1"/>
    </xf>
    <xf numFmtId="49" fontId="47" fillId="24" borderId="0" xfId="40" applyNumberFormat="1" applyFont="1" applyFill="1" applyBorder="1" applyAlignment="1">
      <alignment horizontal="center" vertical="center" wrapText="1"/>
    </xf>
    <xf numFmtId="167" fontId="75" fillId="27" borderId="0" xfId="40" applyNumberFormat="1" applyFont="1" applyFill="1" applyBorder="1" applyAlignment="1">
      <alignment horizontal="right" wrapText="1" indent="1"/>
    </xf>
    <xf numFmtId="167" fontId="17" fillId="27" borderId="0" xfId="40" applyNumberFormat="1" applyFont="1" applyFill="1" applyBorder="1" applyAlignment="1">
      <alignment horizontal="right" wrapText="1" indent="1"/>
    </xf>
    <xf numFmtId="165" fontId="75" fillId="27" borderId="0" xfId="58" applyNumberFormat="1" applyFont="1" applyFill="1" applyBorder="1" applyAlignment="1">
      <alignment horizontal="right" wrapText="1" indent="1"/>
    </xf>
    <xf numFmtId="2" fontId="17" fillId="27" borderId="0" xfId="40" applyNumberFormat="1" applyFont="1" applyFill="1" applyBorder="1" applyAlignment="1">
      <alignment horizontal="right" wrapText="1" indent="1"/>
    </xf>
    <xf numFmtId="0" fontId="21" fillId="25" borderId="0" xfId="62" applyFont="1" applyFill="1" applyBorder="1" applyAlignment="1">
      <alignment horizontal="right"/>
    </xf>
    <xf numFmtId="0" fontId="7" fillId="25" borderId="0" xfId="62" applyFill="1" applyBorder="1" applyAlignment="1">
      <alignment vertical="top"/>
    </xf>
    <xf numFmtId="0" fontId="21" fillId="24" borderId="0" xfId="40" applyFont="1" applyFill="1" applyBorder="1" applyAlignment="1">
      <alignment vertical="top"/>
    </xf>
    <xf numFmtId="0" fontId="7" fillId="25" borderId="20" xfId="70" applyFill="1" applyBorder="1" applyAlignment="1">
      <alignment vertical="center"/>
    </xf>
    <xf numFmtId="0" fontId="16" fillId="25" borderId="0" xfId="70" applyFont="1" applyFill="1" applyBorder="1" applyAlignment="1">
      <alignment vertical="center"/>
    </xf>
    <xf numFmtId="0" fontId="16" fillId="25" borderId="0" xfId="62" applyFont="1" applyFill="1" applyBorder="1" applyAlignment="1">
      <alignment horizontal="left" indent="1"/>
    </xf>
    <xf numFmtId="167" fontId="17" fillId="27" borderId="0" xfId="40" applyNumberFormat="1" applyFont="1" applyFill="1" applyBorder="1" applyAlignment="1">
      <alignment horizontal="center" wrapText="1"/>
    </xf>
    <xf numFmtId="0" fontId="17" fillId="25" borderId="0" xfId="70" applyFont="1" applyFill="1" applyBorder="1" applyAlignment="1">
      <alignment horizontal="left"/>
    </xf>
    <xf numFmtId="0" fontId="7" fillId="26" borderId="0" xfId="70" applyFill="1"/>
    <xf numFmtId="0" fontId="21" fillId="25" borderId="0" xfId="70" applyFont="1" applyFill="1" applyBorder="1" applyAlignment="1">
      <alignment horizontal="right"/>
    </xf>
    <xf numFmtId="0" fontId="7" fillId="0" borderId="18" xfId="70" applyFill="1" applyBorder="1"/>
    <xf numFmtId="0" fontId="46" fillId="25" borderId="0" xfId="70" applyFont="1" applyFill="1" applyBorder="1" applyAlignment="1">
      <alignment horizontal="left"/>
    </xf>
    <xf numFmtId="0" fontId="7" fillId="0" borderId="0" xfId="70" applyAlignment="1">
      <alignment horizontal="center"/>
    </xf>
    <xf numFmtId="0" fontId="7" fillId="26" borderId="0" xfId="70" applyFill="1" applyBorder="1" applyAlignment="1">
      <alignment vertical="center"/>
    </xf>
    <xf numFmtId="3" fontId="17" fillId="25" borderId="0" xfId="70" applyNumberFormat="1" applyFont="1" applyFill="1" applyBorder="1" applyAlignment="1">
      <alignment horizontal="right"/>
    </xf>
    <xf numFmtId="0" fontId="8" fillId="25" borderId="0" xfId="70" applyFont="1" applyFill="1" applyAlignment="1">
      <alignment vertical="top"/>
    </xf>
    <xf numFmtId="0" fontId="8" fillId="25" borderId="20" xfId="70" applyFont="1" applyFill="1" applyBorder="1" applyAlignment="1">
      <alignment vertical="top"/>
    </xf>
    <xf numFmtId="0" fontId="8" fillId="0" borderId="0" xfId="70" applyFont="1" applyAlignment="1">
      <alignment vertical="top"/>
    </xf>
    <xf numFmtId="0" fontId="8" fillId="25" borderId="0" xfId="70" applyFont="1" applyFill="1" applyBorder="1" applyAlignment="1">
      <alignment horizontal="center"/>
    </xf>
    <xf numFmtId="0" fontId="10" fillId="25" borderId="0" xfId="70" applyFont="1" applyFill="1" applyBorder="1" applyAlignment="1">
      <alignment vertical="top"/>
    </xf>
    <xf numFmtId="0" fontId="19" fillId="29" borderId="20" xfId="70" applyFont="1" applyFill="1" applyBorder="1" applyAlignment="1">
      <alignment horizontal="center" vertical="center"/>
    </xf>
    <xf numFmtId="0" fontId="7" fillId="0" borderId="0" xfId="70" applyFill="1" applyAlignment="1">
      <alignment vertical="top"/>
    </xf>
    <xf numFmtId="0" fontId="7" fillId="0" borderId="0" xfId="70" applyFill="1" applyBorder="1" applyAlignment="1">
      <alignment vertical="top"/>
    </xf>
    <xf numFmtId="0" fontId="34" fillId="0" borderId="0" xfId="70" applyFont="1" applyFill="1" applyBorder="1"/>
    <xf numFmtId="0" fontId="10" fillId="0" borderId="0" xfId="70" applyFont="1" applyFill="1" applyBorder="1" applyAlignment="1">
      <alignment vertical="top"/>
    </xf>
    <xf numFmtId="0" fontId="98" fillId="35" borderId="0" xfId="68" applyFill="1" applyBorder="1" applyAlignment="1" applyProtection="1"/>
    <xf numFmtId="0" fontId="34" fillId="25" borderId="0" xfId="70" applyFont="1" applyFill="1" applyBorder="1" applyAlignment="1">
      <alignment vertical="top"/>
    </xf>
    <xf numFmtId="0" fontId="17" fillId="25" borderId="0" xfId="70" applyFont="1" applyFill="1" applyBorder="1" applyAlignment="1">
      <alignment vertical="top"/>
    </xf>
    <xf numFmtId="0" fontId="16" fillId="25" borderId="0" xfId="62" applyFont="1" applyFill="1" applyBorder="1" applyAlignment="1">
      <alignment horizontal="left" indent="1"/>
    </xf>
    <xf numFmtId="0" fontId="14" fillId="25" borderId="22" xfId="62" applyFont="1" applyFill="1" applyBorder="1" applyAlignment="1">
      <alignment horizontal="left"/>
    </xf>
    <xf numFmtId="0" fontId="54" fillId="25" borderId="19" xfId="0" applyFont="1" applyFill="1" applyBorder="1"/>
    <xf numFmtId="0" fontId="10" fillId="25" borderId="19" xfId="0" applyFont="1" applyFill="1" applyBorder="1" applyAlignment="1"/>
    <xf numFmtId="0" fontId="7" fillId="0" borderId="0" xfId="62" applyFill="1" applyBorder="1"/>
    <xf numFmtId="3" fontId="7" fillId="25" borderId="0" xfId="70" applyNumberFormat="1" applyFill="1"/>
    <xf numFmtId="0" fontId="16" fillId="25" borderId="18" xfId="70" applyFont="1" applyFill="1" applyBorder="1" applyAlignment="1"/>
    <xf numFmtId="167" fontId="72" fillId="26" borderId="0" xfId="62" applyNumberFormat="1" applyFont="1" applyFill="1" applyBorder="1" applyAlignment="1">
      <alignment horizontal="center"/>
    </xf>
    <xf numFmtId="167" fontId="17" fillId="26" borderId="0" xfId="62" applyNumberFormat="1" applyFont="1" applyFill="1" applyBorder="1" applyAlignment="1">
      <alignment horizontal="center"/>
    </xf>
    <xf numFmtId="164" fontId="56" fillId="26" borderId="0" xfId="40" applyNumberFormat="1" applyFont="1" applyFill="1" applyBorder="1" applyAlignment="1">
      <alignment horizontal="center" wrapText="1"/>
    </xf>
    <xf numFmtId="165" fontId="93" fillId="26" borderId="0" xfId="70" applyNumberFormat="1" applyFont="1" applyFill="1" applyBorder="1"/>
    <xf numFmtId="0" fontId="14" fillId="26" borderId="0" xfId="62" applyFont="1" applyFill="1" applyBorder="1" applyAlignment="1">
      <alignment horizontal="left" indent="1"/>
    </xf>
    <xf numFmtId="0" fontId="14" fillId="26" borderId="0" xfId="62" applyFont="1" applyFill="1" applyBorder="1" applyAlignment="1"/>
    <xf numFmtId="0" fontId="73" fillId="26" borderId="0" xfId="62" applyFont="1" applyFill="1" applyBorder="1" applyAlignment="1">
      <alignment horizontal="left" indent="1"/>
    </xf>
    <xf numFmtId="0" fontId="14" fillId="26" borderId="36" xfId="62" applyFont="1" applyFill="1" applyBorder="1" applyAlignment="1">
      <alignment horizontal="left" indent="1"/>
    </xf>
    <xf numFmtId="0" fontId="14" fillId="26" borderId="36" xfId="62" applyFont="1" applyFill="1" applyBorder="1" applyAlignment="1"/>
    <xf numFmtId="165" fontId="17" fillId="26" borderId="0" xfId="70" applyNumberFormat="1" applyFont="1" applyFill="1" applyBorder="1" applyAlignment="1">
      <alignment horizontal="center"/>
    </xf>
    <xf numFmtId="0" fontId="21" fillId="25" borderId="0" xfId="0" applyFont="1" applyFill="1" applyBorder="1" applyAlignment="1">
      <alignment horizontal="right"/>
    </xf>
    <xf numFmtId="0" fontId="16" fillId="25" borderId="11" xfId="0" applyFont="1" applyFill="1" applyBorder="1" applyAlignment="1">
      <alignment horizontal="center"/>
    </xf>
    <xf numFmtId="0" fontId="75" fillId="25" borderId="0" xfId="0" applyFont="1" applyFill="1" applyBorder="1" applyAlignment="1">
      <alignment horizontal="left"/>
    </xf>
    <xf numFmtId="0" fontId="21" fillId="25" borderId="0" xfId="0" applyFont="1" applyFill="1" applyBorder="1" applyAlignment="1">
      <alignment vertical="top"/>
    </xf>
    <xf numFmtId="0" fontId="10" fillId="25" borderId="0" xfId="0" applyFont="1" applyFill="1" applyBorder="1"/>
    <xf numFmtId="0" fontId="17" fillId="25" borderId="0" xfId="0" applyFont="1" applyFill="1" applyBorder="1" applyAlignment="1">
      <alignment horizontal="right"/>
    </xf>
    <xf numFmtId="0" fontId="14" fillId="25" borderId="0" xfId="70" applyFont="1" applyFill="1" applyBorder="1" applyAlignment="1">
      <alignment horizontal="left"/>
    </xf>
    <xf numFmtId="0" fontId="15" fillId="25" borderId="0" xfId="0" applyFont="1" applyFill="1" applyBorder="1"/>
    <xf numFmtId="0" fontId="7" fillId="25" borderId="19" xfId="70" applyFill="1" applyBorder="1"/>
    <xf numFmtId="0" fontId="80" fillId="26" borderId="15" xfId="70" applyFont="1" applyFill="1" applyBorder="1" applyAlignment="1">
      <alignment vertical="center"/>
    </xf>
    <xf numFmtId="0" fontId="103" fillId="26" borderId="16" xfId="70" applyFont="1" applyFill="1" applyBorder="1" applyAlignment="1">
      <alignment vertical="center"/>
    </xf>
    <xf numFmtId="0" fontId="103" fillId="26" borderId="17" xfId="70" applyFont="1" applyFill="1" applyBorder="1" applyAlignment="1">
      <alignment vertical="center"/>
    </xf>
    <xf numFmtId="0" fontId="61" fillId="25" borderId="0" xfId="70" applyFont="1" applyFill="1"/>
    <xf numFmtId="0" fontId="61" fillId="25" borderId="0" xfId="70" applyFont="1" applyFill="1" applyBorder="1"/>
    <xf numFmtId="0" fontId="64" fillId="25" borderId="19" xfId="70" applyFont="1" applyFill="1" applyBorder="1"/>
    <xf numFmtId="0" fontId="61" fillId="0" borderId="0" xfId="70" applyFont="1"/>
    <xf numFmtId="0" fontId="62" fillId="0" borderId="0" xfId="70" applyFont="1"/>
    <xf numFmtId="0" fontId="62" fillId="25" borderId="0" xfId="70" applyFont="1" applyFill="1"/>
    <xf numFmtId="0" fontId="62" fillId="25" borderId="0" xfId="70" applyFont="1" applyFill="1" applyBorder="1"/>
    <xf numFmtId="0" fontId="68" fillId="25" borderId="19" xfId="70" applyFont="1" applyFill="1" applyBorder="1"/>
    <xf numFmtId="0" fontId="62" fillId="26" borderId="0" xfId="70" applyFont="1" applyFill="1"/>
    <xf numFmtId="0" fontId="10" fillId="25" borderId="0" xfId="70" applyFont="1" applyFill="1" applyBorder="1" applyAlignment="1">
      <alignment vertical="center"/>
    </xf>
    <xf numFmtId="0" fontId="7" fillId="0" borderId="0" xfId="70" applyBorder="1" applyAlignment="1">
      <alignment vertical="center"/>
    </xf>
    <xf numFmtId="0" fontId="19" fillId="30" borderId="19" xfId="70" applyFont="1" applyFill="1" applyBorder="1" applyAlignment="1">
      <alignment horizontal="center" vertical="center"/>
    </xf>
    <xf numFmtId="3" fontId="8" fillId="25" borderId="22" xfId="70" applyNumberFormat="1" applyFont="1" applyFill="1" applyBorder="1" applyAlignment="1">
      <alignment horizontal="center"/>
    </xf>
    <xf numFmtId="0" fontId="8" fillId="25" borderId="22" xfId="70" applyFont="1" applyFill="1" applyBorder="1" applyAlignment="1">
      <alignment horizontal="center"/>
    </xf>
    <xf numFmtId="3" fontId="8" fillId="25" borderId="0" xfId="70" applyNumberFormat="1" applyFont="1" applyFill="1" applyBorder="1" applyAlignment="1">
      <alignment horizontal="center"/>
    </xf>
    <xf numFmtId="0" fontId="20" fillId="26" borderId="16" xfId="70" applyFont="1" applyFill="1" applyBorder="1" applyAlignment="1">
      <alignment vertical="center"/>
    </xf>
    <xf numFmtId="0" fontId="56" fillId="26" borderId="16" xfId="70" applyFont="1" applyFill="1" applyBorder="1" applyAlignment="1">
      <alignment horizontal="center" vertical="center"/>
    </xf>
    <xf numFmtId="0" fontId="56" fillId="26" borderId="17" xfId="70" applyFont="1" applyFill="1" applyBorder="1" applyAlignment="1">
      <alignment horizontal="center" vertical="center"/>
    </xf>
    <xf numFmtId="0" fontId="20" fillId="25" borderId="0" xfId="70" applyFont="1" applyFill="1" applyBorder="1" applyAlignment="1">
      <alignment vertical="center"/>
    </xf>
    <xf numFmtId="0" fontId="56" fillId="25" borderId="0" xfId="70" applyFont="1" applyFill="1" applyBorder="1" applyAlignment="1">
      <alignment horizontal="center" vertical="center"/>
    </xf>
    <xf numFmtId="0" fontId="76" fillId="25" borderId="0" xfId="70" applyFont="1" applyFill="1"/>
    <xf numFmtId="0" fontId="76" fillId="0" borderId="0" xfId="70" applyFont="1"/>
    <xf numFmtId="0" fontId="76" fillId="0" borderId="0" xfId="70" applyFont="1" applyFill="1"/>
    <xf numFmtId="165" fontId="78" fillId="26" borderId="0" xfId="70" applyNumberFormat="1" applyFont="1" applyFill="1" applyBorder="1" applyAlignment="1">
      <alignment horizontal="right" vertical="center"/>
    </xf>
    <xf numFmtId="165" fontId="17" fillId="26" borderId="0" xfId="70" applyNumberFormat="1" applyFont="1" applyFill="1" applyBorder="1" applyAlignment="1">
      <alignment horizontal="right" vertical="center"/>
    </xf>
    <xf numFmtId="165" fontId="8" fillId="25" borderId="0" xfId="70" applyNumberFormat="1" applyFont="1" applyFill="1" applyBorder="1" applyAlignment="1">
      <alignment horizontal="right" vertical="center"/>
    </xf>
    <xf numFmtId="0" fontId="75" fillId="25" borderId="0" xfId="70" applyFont="1" applyFill="1" applyBorder="1" applyAlignment="1">
      <alignment horizontal="center" vertical="center"/>
    </xf>
    <xf numFmtId="165" fontId="78" fillId="25" borderId="0" xfId="70" applyNumberFormat="1" applyFont="1" applyFill="1" applyBorder="1" applyAlignment="1">
      <alignment horizontal="center" vertical="center"/>
    </xf>
    <xf numFmtId="165" fontId="75" fillId="26" borderId="0" xfId="70" applyNumberFormat="1" applyFont="1" applyFill="1" applyBorder="1" applyAlignment="1">
      <alignment horizontal="right" vertical="center" wrapText="1"/>
    </xf>
    <xf numFmtId="0" fontId="79" fillId="25" borderId="0" xfId="70" applyFont="1" applyFill="1" applyAlignment="1">
      <alignment vertical="center"/>
    </xf>
    <xf numFmtId="0" fontId="79" fillId="25" borderId="20" xfId="70" applyFont="1" applyFill="1" applyBorder="1" applyAlignment="1">
      <alignment vertical="center"/>
    </xf>
    <xf numFmtId="0" fontId="79" fillId="0" borderId="0" xfId="70" applyFont="1" applyFill="1" applyBorder="1" applyAlignment="1">
      <alignment vertical="center"/>
    </xf>
    <xf numFmtId="165" fontId="75" fillId="26" borderId="0" xfId="70" applyNumberFormat="1" applyFont="1" applyFill="1" applyBorder="1" applyAlignment="1">
      <alignment horizontal="right" vertical="center"/>
    </xf>
    <xf numFmtId="0" fontId="79" fillId="0" borderId="0" xfId="70" applyFont="1" applyAlignment="1">
      <alignment vertical="center"/>
    </xf>
    <xf numFmtId="0" fontId="79" fillId="0" borderId="0" xfId="70" applyFont="1" applyFill="1" applyAlignment="1">
      <alignment vertical="center"/>
    </xf>
    <xf numFmtId="49" fontId="17" fillId="25" borderId="0" xfId="70" applyNumberFormat="1" applyFont="1" applyFill="1" applyBorder="1" applyAlignment="1">
      <alignment horizontal="left" indent="1"/>
    </xf>
    <xf numFmtId="165" fontId="8" fillId="25" borderId="0" xfId="70" applyNumberFormat="1" applyFont="1" applyFill="1" applyBorder="1" applyAlignment="1">
      <alignment horizontal="center" vertical="center"/>
    </xf>
    <xf numFmtId="49" fontId="78" fillId="25" borderId="0" xfId="70" applyNumberFormat="1" applyFont="1" applyFill="1" applyBorder="1" applyAlignment="1">
      <alignment horizontal="left" indent="1"/>
    </xf>
    <xf numFmtId="0" fontId="29" fillId="25" borderId="0" xfId="70" applyFont="1" applyFill="1"/>
    <xf numFmtId="0" fontId="29" fillId="25" borderId="20" xfId="70" applyFont="1" applyFill="1" applyBorder="1"/>
    <xf numFmtId="49" fontId="16" fillId="25" borderId="0" xfId="70" applyNumberFormat="1" applyFont="1" applyFill="1" applyBorder="1" applyAlignment="1">
      <alignment horizontal="left" indent="1"/>
    </xf>
    <xf numFmtId="0" fontId="29" fillId="0" borderId="0" xfId="70" applyFont="1"/>
    <xf numFmtId="0" fontId="29" fillId="0" borderId="0" xfId="70" applyFont="1" applyFill="1"/>
    <xf numFmtId="0" fontId="75" fillId="25" borderId="0" xfId="70" applyFont="1" applyFill="1"/>
    <xf numFmtId="0" fontId="75" fillId="25" borderId="20" xfId="70" applyFont="1" applyFill="1" applyBorder="1"/>
    <xf numFmtId="49" fontId="75" fillId="25" borderId="0" xfId="70" applyNumberFormat="1" applyFont="1" applyFill="1" applyBorder="1" applyAlignment="1">
      <alignment horizontal="left" indent="1"/>
    </xf>
    <xf numFmtId="0" fontId="75" fillId="0" borderId="0" xfId="70" applyFont="1" applyFill="1"/>
    <xf numFmtId="0" fontId="61" fillId="25" borderId="20" xfId="70" applyFont="1" applyFill="1" applyBorder="1"/>
    <xf numFmtId="0" fontId="60" fillId="25" borderId="0" xfId="70" applyFont="1" applyFill="1" applyBorder="1" applyAlignment="1">
      <alignment horizontal="left"/>
    </xf>
    <xf numFmtId="0" fontId="60" fillId="25" borderId="0" xfId="70" applyFont="1" applyFill="1" applyBorder="1" applyAlignment="1">
      <alignment horizontal="justify" vertical="center"/>
    </xf>
    <xf numFmtId="165" fontId="60" fillId="25" borderId="0" xfId="70" applyNumberFormat="1" applyFont="1" applyFill="1" applyBorder="1" applyAlignment="1">
      <alignment horizontal="center" vertical="center"/>
    </xf>
    <xf numFmtId="165" fontId="60" fillId="25" borderId="0" xfId="70" applyNumberFormat="1" applyFont="1" applyFill="1" applyBorder="1" applyAlignment="1">
      <alignment horizontal="right" vertical="center" wrapText="1"/>
    </xf>
    <xf numFmtId="0" fontId="19" fillId="30" borderId="20" xfId="70" applyFont="1" applyFill="1" applyBorder="1" applyAlignment="1">
      <alignment horizontal="center" vertical="center"/>
    </xf>
    <xf numFmtId="49" fontId="8" fillId="25" borderId="0" xfId="70" applyNumberFormat="1" applyFont="1" applyFill="1" applyBorder="1" applyAlignment="1">
      <alignment horizontal="center"/>
    </xf>
    <xf numFmtId="49" fontId="17" fillId="25" borderId="0" xfId="70" applyNumberFormat="1" applyFont="1" applyFill="1" applyBorder="1" applyAlignment="1">
      <alignment horizontal="center"/>
    </xf>
    <xf numFmtId="0" fontId="17" fillId="25" borderId="0" xfId="70" applyNumberFormat="1" applyFont="1" applyFill="1" applyBorder="1" applyAlignment="1">
      <alignment horizontal="center"/>
    </xf>
    <xf numFmtId="3" fontId="7" fillId="0" borderId="0" xfId="70" applyNumberFormat="1" applyAlignment="1">
      <alignment horizontal="center"/>
    </xf>
    <xf numFmtId="0" fontId="75" fillId="25" borderId="0" xfId="70" applyFont="1" applyFill="1" applyBorder="1" applyAlignment="1">
      <alignment horizontal="left"/>
    </xf>
    <xf numFmtId="0" fontId="35" fillId="25" borderId="0" xfId="70" applyFont="1" applyFill="1" applyAlignment="1">
      <alignment vertical="center"/>
    </xf>
    <xf numFmtId="0" fontId="35" fillId="25" borderId="20" xfId="70" applyFont="1" applyFill="1" applyBorder="1" applyAlignment="1">
      <alignment vertical="center"/>
    </xf>
    <xf numFmtId="0" fontId="75"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5" fillId="0" borderId="0" xfId="70" applyFont="1" applyAlignment="1">
      <alignment vertical="center"/>
    </xf>
    <xf numFmtId="0" fontId="35" fillId="26" borderId="0" xfId="70" applyFont="1" applyFill="1" applyBorder="1" applyAlignment="1">
      <alignment vertical="center"/>
    </xf>
    <xf numFmtId="0" fontId="37" fillId="26" borderId="0" xfId="70" applyFont="1" applyFill="1" applyBorder="1" applyAlignment="1">
      <alignment vertical="center"/>
    </xf>
    <xf numFmtId="0" fontId="35" fillId="0" borderId="0" xfId="70" applyFont="1" applyBorder="1" applyAlignment="1">
      <alignment vertical="center"/>
    </xf>
    <xf numFmtId="164" fontId="7" fillId="26" borderId="0" xfId="70" applyNumberFormat="1" applyFill="1" applyBorder="1"/>
    <xf numFmtId="0" fontId="18" fillId="25" borderId="0" xfId="70" applyFont="1" applyFill="1" applyBorder="1" applyAlignment="1">
      <alignment vertical="center"/>
    </xf>
    <xf numFmtId="0" fontId="9" fillId="25" borderId="0" xfId="70" applyFont="1" applyFill="1" applyBorder="1" applyAlignment="1">
      <alignment vertical="center"/>
    </xf>
    <xf numFmtId="0" fontId="35" fillId="25" borderId="20" xfId="70" applyFont="1" applyFill="1" applyBorder="1"/>
    <xf numFmtId="0" fontId="37" fillId="25" borderId="0" xfId="70" applyFont="1" applyFill="1" applyBorder="1"/>
    <xf numFmtId="3" fontId="17" fillId="25" borderId="0" xfId="70" applyNumberFormat="1" applyFont="1" applyFill="1" applyBorder="1"/>
    <xf numFmtId="0" fontId="14" fillId="25" borderId="0" xfId="70" applyFont="1" applyFill="1" applyAlignment="1"/>
    <xf numFmtId="0" fontId="14" fillId="25" borderId="20" xfId="70" applyFont="1" applyFill="1" applyBorder="1" applyAlignment="1"/>
    <xf numFmtId="0" fontId="14" fillId="0" borderId="0" xfId="70" applyFont="1" applyAlignment="1"/>
    <xf numFmtId="3" fontId="8" fillId="25" borderId="0" xfId="70" applyNumberFormat="1" applyFont="1" applyFill="1" applyBorder="1"/>
    <xf numFmtId="0" fontId="7" fillId="0" borderId="20" xfId="70" applyBorder="1"/>
    <xf numFmtId="0" fontId="21" fillId="25" borderId="0" xfId="70" applyFont="1" applyFill="1" applyBorder="1" applyAlignment="1">
      <alignment vertical="center"/>
    </xf>
    <xf numFmtId="0" fontId="17" fillId="25" borderId="0" xfId="70" applyFont="1" applyFill="1" applyBorder="1" applyAlignment="1">
      <alignment horizontal="left" vertical="center"/>
    </xf>
    <xf numFmtId="0" fontId="19" fillId="38" borderId="20" xfId="70" applyFont="1" applyFill="1" applyBorder="1" applyAlignment="1">
      <alignment horizontal="center" vertical="center"/>
    </xf>
    <xf numFmtId="0" fontId="16" fillId="24" borderId="0" xfId="40" applyFont="1" applyFill="1" applyBorder="1" applyAlignment="1">
      <alignment horizontal="left" indent="2"/>
    </xf>
    <xf numFmtId="0" fontId="16" fillId="25" borderId="18" xfId="70" applyFont="1" applyFill="1" applyBorder="1" applyAlignment="1">
      <alignment horizontal="right"/>
    </xf>
    <xf numFmtId="0" fontId="34"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7" fillId="25" borderId="0" xfId="70" applyNumberFormat="1" applyFont="1" applyFill="1" applyBorder="1" applyAlignment="1">
      <alignment horizontal="left"/>
    </xf>
    <xf numFmtId="3" fontId="7" fillId="0" borderId="0" xfId="70" applyNumberFormat="1" applyFill="1" applyAlignment="1">
      <alignment horizontal="center"/>
    </xf>
    <xf numFmtId="3" fontId="16" fillId="26" borderId="0" xfId="40" applyNumberFormat="1" applyFont="1" applyFill="1" applyBorder="1" applyAlignment="1">
      <alignment horizontal="right" wrapText="1"/>
    </xf>
    <xf numFmtId="3" fontId="14" fillId="26" borderId="10" xfId="70" applyNumberFormat="1" applyFont="1" applyFill="1" applyBorder="1" applyAlignment="1">
      <alignment horizontal="center"/>
    </xf>
    <xf numFmtId="3" fontId="7" fillId="26" borderId="0" xfId="70" applyNumberFormat="1" applyFill="1" applyBorder="1" applyAlignment="1">
      <alignment horizontal="center"/>
    </xf>
    <xf numFmtId="164" fontId="75" fillId="26" borderId="0" xfId="40" applyNumberFormat="1" applyFont="1" applyFill="1" applyBorder="1" applyAlignment="1">
      <alignment horizontal="right" indent="1"/>
    </xf>
    <xf numFmtId="0" fontId="76" fillId="26" borderId="0" xfId="70" applyFont="1" applyFill="1"/>
    <xf numFmtId="165" fontId="76" fillId="26" borderId="0" xfId="70" applyNumberFormat="1" applyFont="1" applyFill="1" applyBorder="1" applyAlignment="1">
      <alignment horizontal="center" vertical="center"/>
    </xf>
    <xf numFmtId="165" fontId="7" fillId="26" borderId="0" xfId="70" applyNumberFormat="1" applyFont="1" applyFill="1" applyBorder="1" applyAlignment="1">
      <alignment horizontal="center" vertical="center"/>
    </xf>
    <xf numFmtId="0" fontId="79" fillId="26" borderId="0" xfId="70" applyFont="1" applyFill="1" applyAlignment="1">
      <alignment vertical="center"/>
    </xf>
    <xf numFmtId="165" fontId="29" fillId="26" borderId="0" xfId="70" applyNumberFormat="1" applyFont="1" applyFill="1" applyBorder="1" applyAlignment="1">
      <alignment horizontal="center" vertical="center"/>
    </xf>
    <xf numFmtId="165" fontId="75" fillId="26" borderId="0" xfId="70" applyNumberFormat="1" applyFont="1" applyFill="1" applyBorder="1" applyAlignment="1">
      <alignment horizontal="center" vertical="center"/>
    </xf>
    <xf numFmtId="0" fontId="17" fillId="26" borderId="0" xfId="70" applyNumberFormat="1" applyFont="1" applyFill="1" applyBorder="1" applyAlignment="1">
      <alignment horizontal="right"/>
    </xf>
    <xf numFmtId="164" fontId="7" fillId="0" borderId="0" xfId="70" applyNumberFormat="1"/>
    <xf numFmtId="0" fontId="16" fillId="25" borderId="59" xfId="62" applyFont="1" applyFill="1" applyBorder="1" applyAlignment="1">
      <alignment horizontal="center"/>
    </xf>
    <xf numFmtId="0" fontId="17" fillId="25" borderId="0" xfId="0" applyFont="1" applyFill="1" applyBorder="1" applyAlignment="1">
      <alignment horizontal="left"/>
    </xf>
    <xf numFmtId="0" fontId="21" fillId="25" borderId="0" xfId="0" applyFont="1" applyFill="1" applyBorder="1" applyAlignment="1">
      <alignment horizontal="right"/>
    </xf>
    <xf numFmtId="0" fontId="16" fillId="25" borderId="11" xfId="0" applyFont="1" applyFill="1" applyBorder="1" applyAlignment="1">
      <alignment horizontal="center"/>
    </xf>
    <xf numFmtId="0" fontId="10" fillId="25" borderId="0" xfId="0" applyFont="1" applyFill="1" applyBorder="1"/>
    <xf numFmtId="0" fontId="15" fillId="25" borderId="0" xfId="0" applyFont="1" applyFill="1" applyBorder="1"/>
    <xf numFmtId="0" fontId="29" fillId="26" borderId="0" xfId="62" applyFont="1" applyFill="1" applyBorder="1"/>
    <xf numFmtId="3" fontId="17" fillId="26" borderId="0" xfId="62" applyNumberFormat="1" applyFont="1" applyFill="1" applyBorder="1" applyAlignment="1">
      <alignment horizontal="right" indent="2"/>
    </xf>
    <xf numFmtId="0" fontId="61" fillId="26" borderId="0" xfId="62" applyFont="1" applyFill="1" applyBorder="1" applyAlignment="1"/>
    <xf numFmtId="0" fontId="18" fillId="26" borderId="0" xfId="62" applyFont="1" applyFill="1" applyBorder="1"/>
    <xf numFmtId="0" fontId="17" fillId="26" borderId="0" xfId="0" applyFont="1" applyFill="1" applyBorder="1" applyAlignment="1">
      <alignment horizontal="left"/>
    </xf>
    <xf numFmtId="0" fontId="21" fillId="26" borderId="0" xfId="70" applyFont="1" applyFill="1" applyBorder="1" applyAlignment="1">
      <alignment horizontal="left"/>
    </xf>
    <xf numFmtId="0" fontId="75" fillId="25" borderId="0" xfId="70" applyFont="1" applyFill="1" applyBorder="1" applyAlignment="1"/>
    <xf numFmtId="167" fontId="35" fillId="0" borderId="0" xfId="70" applyNumberFormat="1" applyFont="1" applyBorder="1" applyAlignment="1">
      <alignment vertical="center"/>
    </xf>
    <xf numFmtId="0" fontId="75" fillId="25" borderId="20" xfId="70" applyFont="1" applyFill="1" applyBorder="1" applyAlignment="1">
      <alignment horizontal="left" indent="1"/>
    </xf>
    <xf numFmtId="0" fontId="7" fillId="44" borderId="0" xfId="70" applyFill="1" applyBorder="1"/>
    <xf numFmtId="0" fontId="17" fillId="44" borderId="0" xfId="70" applyFont="1" applyFill="1" applyBorder="1"/>
    <xf numFmtId="164" fontId="17" fillId="45" borderId="0" xfId="40" applyNumberFormat="1" applyFont="1" applyFill="1" applyBorder="1" applyAlignment="1">
      <alignment horizontal="center" wrapText="1"/>
    </xf>
    <xf numFmtId="0" fontId="10" fillId="44" borderId="0" xfId="70" applyFont="1" applyFill="1" applyBorder="1"/>
    <xf numFmtId="0" fontId="7" fillId="35" borderId="0" xfId="70" applyFill="1" applyBorder="1"/>
    <xf numFmtId="164" fontId="7" fillId="35" borderId="0" xfId="70" applyNumberFormat="1" applyFill="1" applyBorder="1"/>
    <xf numFmtId="0" fontId="21" fillId="35" borderId="0" xfId="70" applyFont="1" applyFill="1" applyBorder="1" applyAlignment="1">
      <alignment horizontal="right"/>
    </xf>
    <xf numFmtId="0" fontId="10" fillId="35" borderId="0" xfId="70" applyFont="1" applyFill="1" applyBorder="1"/>
    <xf numFmtId="0" fontId="108" fillId="0" borderId="0" xfId="70" applyFont="1" applyBorder="1" applyAlignment="1">
      <alignment vertical="center"/>
    </xf>
    <xf numFmtId="0" fontId="108" fillId="0" borderId="0" xfId="70" applyFont="1" applyBorder="1"/>
    <xf numFmtId="0" fontId="109" fillId="0" borderId="0" xfId="70" applyFont="1" applyBorder="1" applyAlignment="1">
      <alignment wrapText="1"/>
    </xf>
    <xf numFmtId="0" fontId="108" fillId="0" borderId="0" xfId="70" applyFont="1"/>
    <xf numFmtId="167" fontId="108" fillId="0" borderId="0" xfId="70" applyNumberFormat="1" applyFont="1" applyBorder="1" applyAlignment="1">
      <alignment vertical="center"/>
    </xf>
    <xf numFmtId="165" fontId="108" fillId="0" borderId="0" xfId="70" applyNumberFormat="1" applyFont="1" applyBorder="1" applyAlignment="1">
      <alignment vertical="center"/>
    </xf>
    <xf numFmtId="0" fontId="7" fillId="0" borderId="0" xfId="70" applyFill="1" applyAlignment="1">
      <alignment vertical="center"/>
    </xf>
    <xf numFmtId="0" fontId="7" fillId="0" borderId="20" xfId="70" applyFill="1" applyBorder="1" applyAlignment="1">
      <alignment vertical="center"/>
    </xf>
    <xf numFmtId="0" fontId="7" fillId="0" borderId="0" xfId="70" applyFill="1" applyBorder="1" applyAlignment="1">
      <alignment vertical="center"/>
    </xf>
    <xf numFmtId="0" fontId="108" fillId="0" borderId="0" xfId="70" applyFont="1" applyFill="1" applyBorder="1" applyAlignment="1">
      <alignment vertical="center"/>
    </xf>
    <xf numFmtId="0" fontId="7" fillId="26" borderId="0" xfId="70" applyFill="1" applyAlignment="1">
      <alignment vertical="center"/>
    </xf>
    <xf numFmtId="0" fontId="16" fillId="26" borderId="11" xfId="62" applyFont="1" applyFill="1" applyBorder="1" applyAlignment="1">
      <alignment horizontal="center" vertical="center"/>
    </xf>
    <xf numFmtId="0" fontId="35" fillId="0" borderId="0" xfId="70" applyFont="1" applyFill="1"/>
    <xf numFmtId="0" fontId="110" fillId="46" borderId="0" xfId="70" applyFont="1" applyFill="1" applyBorder="1"/>
    <xf numFmtId="0" fontId="110" fillId="46" borderId="0" xfId="70" applyFont="1" applyFill="1" applyBorder="1" applyAlignment="1">
      <alignment vertical="center"/>
    </xf>
    <xf numFmtId="167" fontId="75" fillId="26" borderId="0" xfId="59" applyNumberFormat="1" applyFont="1" applyFill="1" applyBorder="1" applyAlignment="1">
      <alignment horizontal="right"/>
    </xf>
    <xf numFmtId="167" fontId="17" fillId="26" borderId="0" xfId="59" applyNumberFormat="1" applyFont="1" applyFill="1" applyBorder="1" applyAlignment="1">
      <alignment horizontal="right"/>
    </xf>
    <xf numFmtId="167" fontId="17" fillId="26" borderId="0" xfId="59" applyNumberFormat="1" applyFont="1" applyFill="1" applyBorder="1" applyAlignment="1">
      <alignment horizontal="right" indent="1"/>
    </xf>
    <xf numFmtId="0" fontId="16" fillId="25" borderId="11" xfId="70" applyFont="1" applyFill="1" applyBorder="1" applyAlignment="1">
      <alignment horizontal="center"/>
    </xf>
    <xf numFmtId="2" fontId="14" fillId="26" borderId="0" xfId="62" applyNumberFormat="1" applyFont="1" applyFill="1" applyBorder="1" applyAlignment="1">
      <alignment horizontal="left" indent="1"/>
    </xf>
    <xf numFmtId="0" fontId="21" fillId="25" borderId="0" xfId="70" applyFont="1" applyFill="1" applyBorder="1" applyAlignment="1">
      <alignment horizontal="right"/>
    </xf>
    <xf numFmtId="0" fontId="7" fillId="25" borderId="20" xfId="70" applyFill="1" applyBorder="1" applyAlignment="1"/>
    <xf numFmtId="0" fontId="17" fillId="24" borderId="0" xfId="61" applyFont="1" applyFill="1" applyBorder="1" applyAlignment="1">
      <alignment horizontal="left"/>
    </xf>
    <xf numFmtId="0" fontId="99" fillId="27" borderId="0" xfId="61" applyFont="1" applyFill="1" applyBorder="1" applyAlignment="1">
      <alignment horizontal="left"/>
    </xf>
    <xf numFmtId="0" fontId="17" fillId="24" borderId="0" xfId="61" applyFont="1" applyFill="1" applyBorder="1" applyAlignment="1"/>
    <xf numFmtId="0" fontId="16" fillId="24" borderId="0" xfId="40" applyFont="1" applyFill="1" applyBorder="1" applyAlignment="1" applyProtection="1">
      <alignment horizontal="left" indent="1"/>
    </xf>
    <xf numFmtId="0" fontId="21" fillId="24" borderId="0" xfId="40" applyFont="1" applyFill="1" applyBorder="1" applyAlignment="1" applyProtection="1">
      <alignment horizontal="left" indent="1"/>
    </xf>
    <xf numFmtId="168" fontId="17" fillId="24" borderId="0" xfId="40" applyNumberFormat="1" applyFont="1" applyFill="1" applyBorder="1" applyAlignment="1" applyProtection="1">
      <alignment horizontal="right" wrapText="1"/>
    </xf>
    <xf numFmtId="0" fontId="16" fillId="24" borderId="0" xfId="40" applyFont="1" applyFill="1" applyBorder="1" applyProtection="1"/>
    <xf numFmtId="0" fontId="17" fillId="24" borderId="0" xfId="40" applyFont="1" applyFill="1" applyBorder="1" applyProtection="1"/>
    <xf numFmtId="0" fontId="75" fillId="24" borderId="0" xfId="40" applyFont="1" applyFill="1" applyBorder="1" applyProtection="1"/>
    <xf numFmtId="0" fontId="16" fillId="24" borderId="0" xfId="40" applyFont="1" applyFill="1" applyBorder="1" applyAlignment="1" applyProtection="1">
      <alignment horizontal="left"/>
    </xf>
    <xf numFmtId="0" fontId="75" fillId="44" borderId="0" xfId="70" applyFont="1" applyFill="1" applyBorder="1" applyAlignment="1">
      <alignment horizontal="right"/>
    </xf>
    <xf numFmtId="167" fontId="75" fillId="25" borderId="0" xfId="59" applyNumberFormat="1" applyFont="1" applyFill="1" applyBorder="1" applyAlignment="1">
      <alignment horizontal="right" indent="1"/>
    </xf>
    <xf numFmtId="170" fontId="16" fillId="25" borderId="11" xfId="70" applyNumberFormat="1" applyFont="1" applyFill="1" applyBorder="1" applyAlignment="1">
      <alignment horizontal="center"/>
    </xf>
    <xf numFmtId="171" fontId="21" fillId="26" borderId="0" xfId="40" applyNumberFormat="1" applyFont="1" applyFill="1" applyBorder="1" applyAlignment="1">
      <alignment horizontal="right" wrapText="1"/>
    </xf>
    <xf numFmtId="171" fontId="21" fillId="25" borderId="0" xfId="40" applyNumberFormat="1" applyFont="1" applyFill="1" applyBorder="1" applyAlignment="1">
      <alignment horizontal="right" wrapText="1"/>
    </xf>
    <xf numFmtId="0" fontId="16" fillId="25" borderId="11" xfId="70" applyFont="1" applyFill="1" applyBorder="1" applyAlignment="1" applyProtection="1">
      <alignment horizontal="center"/>
    </xf>
    <xf numFmtId="0" fontId="16" fillId="25" borderId="12" xfId="70" applyFont="1" applyFill="1" applyBorder="1" applyAlignment="1" applyProtection="1">
      <alignment horizontal="center"/>
    </xf>
    <xf numFmtId="165" fontId="17" fillId="27" borderId="0" xfId="40" applyNumberFormat="1" applyFont="1" applyFill="1" applyBorder="1" applyAlignment="1">
      <alignment horizontal="right" wrapText="1" indent="1"/>
    </xf>
    <xf numFmtId="0" fontId="52" fillId="25" borderId="0" xfId="70" applyFont="1" applyFill="1" applyAlignment="1"/>
    <xf numFmtId="0" fontId="52" fillId="0" borderId="0" xfId="70" applyFont="1" applyBorder="1" applyAlignment="1"/>
    <xf numFmtId="0" fontId="10" fillId="25" borderId="0" xfId="70" applyFont="1" applyFill="1" applyBorder="1" applyAlignment="1"/>
    <xf numFmtId="0" fontId="52" fillId="0" borderId="0" xfId="70" applyFont="1" applyAlignment="1"/>
    <xf numFmtId="167" fontId="8" fillId="26" borderId="0" xfId="70" applyNumberFormat="1" applyFont="1" applyFill="1" applyBorder="1" applyAlignment="1">
      <alignment horizontal="right" indent="3"/>
    </xf>
    <xf numFmtId="167" fontId="99" fillId="26" borderId="0" xfId="70" applyNumberFormat="1" applyFont="1" applyFill="1" applyBorder="1" applyAlignment="1">
      <alignment horizontal="right" indent="3"/>
    </xf>
    <xf numFmtId="0" fontId="114" fillId="25" borderId="0" xfId="70" applyFont="1" applyFill="1" applyBorder="1" applyAlignment="1">
      <alignment horizontal="left" vertical="center"/>
    </xf>
    <xf numFmtId="0" fontId="0" fillId="25" borderId="22" xfId="51" applyFont="1" applyFill="1" applyBorder="1"/>
    <xf numFmtId="3" fontId="35" fillId="0" borderId="0" xfId="70" applyNumberFormat="1" applyFont="1" applyBorder="1" applyAlignment="1">
      <alignment vertical="center"/>
    </xf>
    <xf numFmtId="165" fontId="35" fillId="0" borderId="0" xfId="70" applyNumberFormat="1" applyFont="1" applyBorder="1" applyAlignment="1">
      <alignment vertical="center"/>
    </xf>
    <xf numFmtId="0" fontId="17" fillId="0" borderId="0" xfId="0" applyFont="1" applyAlignment="1">
      <alignment readingOrder="2"/>
    </xf>
    <xf numFmtId="0" fontId="17" fillId="24" borderId="0" xfId="40" applyFont="1" applyFill="1" applyBorder="1"/>
    <xf numFmtId="0" fontId="17" fillId="36" borderId="0" xfId="62" applyFont="1" applyFill="1" applyAlignment="1">
      <alignment vertical="center" wrapText="1"/>
    </xf>
    <xf numFmtId="0" fontId="95" fillId="38" borderId="0" xfId="62" applyFont="1" applyFill="1" applyBorder="1" applyAlignment="1">
      <alignment vertical="center"/>
    </xf>
    <xf numFmtId="0" fontId="8" fillId="36" borderId="0" xfId="62" applyFont="1" applyFill="1" applyAlignment="1">
      <alignment horizontal="left" vertical="center"/>
    </xf>
    <xf numFmtId="0" fontId="15" fillId="36" borderId="0" xfId="62" applyFont="1" applyFill="1" applyBorder="1" applyAlignment="1">
      <alignment horizontal="right" vertical="top" wrapText="1"/>
    </xf>
    <xf numFmtId="0" fontId="14" fillId="32" borderId="0" xfId="62" applyFont="1" applyFill="1" applyBorder="1" applyAlignment="1">
      <alignment horizontal="right"/>
    </xf>
    <xf numFmtId="0" fontId="15" fillId="36" borderId="38" xfId="62" applyFont="1" applyFill="1" applyBorder="1" applyAlignment="1">
      <alignment horizontal="right" vertical="top" wrapText="1"/>
    </xf>
    <xf numFmtId="0" fontId="16" fillId="36" borderId="0" xfId="62" applyFont="1" applyFill="1" applyBorder="1" applyAlignment="1">
      <alignment horizontal="right" vertical="center"/>
    </xf>
    <xf numFmtId="0" fontId="17" fillId="36" borderId="0" xfId="62" applyFont="1" applyFill="1" applyBorder="1" applyAlignment="1">
      <alignment horizontal="right" vertical="center" wrapText="1"/>
    </xf>
    <xf numFmtId="0" fontId="16" fillId="36" borderId="0" xfId="62" applyFont="1" applyFill="1" applyBorder="1" applyAlignment="1">
      <alignment horizontal="right" vertical="center" wrapText="1"/>
    </xf>
    <xf numFmtId="0" fontId="17" fillId="36" borderId="0" xfId="62" applyFont="1" applyFill="1" applyBorder="1" applyAlignment="1">
      <alignment horizontal="right" vertical="top" wrapText="1"/>
    </xf>
    <xf numFmtId="0" fontId="17" fillId="36" borderId="0" xfId="62" applyFont="1" applyFill="1" applyBorder="1" applyAlignment="1">
      <alignment horizontal="right" vertical="center"/>
    </xf>
    <xf numFmtId="0" fontId="17" fillId="36" borderId="0" xfId="62" applyFont="1" applyFill="1" applyBorder="1" applyAlignment="1">
      <alignment horizontal="right"/>
    </xf>
    <xf numFmtId="0" fontId="17" fillId="36" borderId="0" xfId="62" applyFont="1" applyFill="1" applyBorder="1" applyAlignment="1">
      <alignment horizontal="right" wrapText="1"/>
    </xf>
    <xf numFmtId="0" fontId="17" fillId="36" borderId="38" xfId="62" applyFont="1" applyFill="1" applyBorder="1" applyAlignment="1">
      <alignment horizontal="right"/>
    </xf>
    <xf numFmtId="0" fontId="7" fillId="36" borderId="0" xfId="62" applyFill="1" applyBorder="1" applyAlignment="1">
      <alignment horizontal="right" vertical="center"/>
    </xf>
    <xf numFmtId="0" fontId="7" fillId="36" borderId="0" xfId="62" applyFill="1" applyBorder="1" applyAlignment="1">
      <alignment horizontal="right"/>
    </xf>
    <xf numFmtId="0" fontId="16" fillId="0" borderId="11" xfId="0" applyFont="1" applyFill="1" applyBorder="1" applyAlignment="1">
      <alignment horizontal="center"/>
    </xf>
    <xf numFmtId="164" fontId="7" fillId="0" borderId="0" xfId="70" applyNumberFormat="1" applyFill="1"/>
    <xf numFmtId="165" fontId="7" fillId="0" borderId="0" xfId="70" applyNumberFormat="1" applyFill="1" applyAlignment="1">
      <alignment vertical="center"/>
    </xf>
    <xf numFmtId="0" fontId="61" fillId="0" borderId="0" xfId="70" applyFont="1" applyFill="1"/>
    <xf numFmtId="166" fontId="7" fillId="0" borderId="0" xfId="70" applyNumberFormat="1" applyFill="1"/>
    <xf numFmtId="0" fontId="21" fillId="24" borderId="19" xfId="61" applyFont="1" applyFill="1" applyBorder="1" applyAlignment="1">
      <alignment horizontal="left" wrapText="1"/>
    </xf>
    <xf numFmtId="0" fontId="16" fillId="26" borderId="12" xfId="70" applyFont="1" applyFill="1" applyBorder="1" applyAlignment="1">
      <alignment horizontal="center"/>
    </xf>
    <xf numFmtId="0" fontId="16" fillId="25" borderId="12" xfId="51" applyFont="1" applyFill="1" applyBorder="1" applyAlignment="1">
      <alignment horizontal="center" vertical="center"/>
    </xf>
    <xf numFmtId="0" fontId="7" fillId="26" borderId="0" xfId="52" applyFill="1" applyBorder="1"/>
    <xf numFmtId="0" fontId="16" fillId="25" borderId="0" xfId="52" applyFont="1" applyFill="1" applyBorder="1" applyAlignment="1">
      <alignment horizontal="left"/>
    </xf>
    <xf numFmtId="0" fontId="100" fillId="25" borderId="0" xfId="52" applyFont="1" applyFill="1" applyBorder="1" applyAlignment="1">
      <alignment horizontal="left"/>
    </xf>
    <xf numFmtId="0" fontId="16" fillId="25" borderId="0" xfId="51" applyFont="1" applyFill="1" applyBorder="1" applyAlignment="1">
      <alignment horizontal="right"/>
    </xf>
    <xf numFmtId="0" fontId="0" fillId="26" borderId="22" xfId="51" applyFont="1" applyFill="1" applyBorder="1"/>
    <xf numFmtId="0" fontId="14" fillId="25" borderId="22" xfId="51" applyFont="1" applyFill="1" applyBorder="1" applyAlignment="1">
      <alignment horizontal="left"/>
    </xf>
    <xf numFmtId="0" fontId="46" fillId="25" borderId="22" xfId="51" applyFont="1" applyFill="1" applyBorder="1" applyAlignment="1">
      <alignment horizontal="left"/>
    </xf>
    <xf numFmtId="0" fontId="0" fillId="0" borderId="22" xfId="51" applyFont="1" applyBorder="1"/>
    <xf numFmtId="0" fontId="21" fillId="0" borderId="0" xfId="51" applyFont="1" applyBorder="1" applyAlignment="1">
      <alignment vertical="top"/>
    </xf>
    <xf numFmtId="0" fontId="10" fillId="25" borderId="0" xfId="51" applyFont="1" applyFill="1" applyBorder="1"/>
    <xf numFmtId="0" fontId="16" fillId="25" borderId="11" xfId="51" applyFont="1" applyFill="1" applyBorder="1" applyAlignment="1">
      <alignment horizontal="center" vertical="center"/>
    </xf>
    <xf numFmtId="0" fontId="16" fillId="25" borderId="0" xfId="51" applyFont="1" applyFill="1" applyBorder="1" applyAlignment="1">
      <alignment horizontal="center" vertical="center"/>
    </xf>
    <xf numFmtId="49" fontId="16" fillId="25" borderId="0" xfId="51" applyNumberFormat="1" applyFont="1" applyFill="1" applyBorder="1" applyAlignment="1">
      <alignment horizontal="center" vertical="center" wrapText="1"/>
    </xf>
    <xf numFmtId="0" fontId="14" fillId="26" borderId="0" xfId="51" applyFont="1" applyFill="1" applyBorder="1" applyAlignment="1">
      <alignment horizontal="center"/>
    </xf>
    <xf numFmtId="0" fontId="21" fillId="25" borderId="0" xfId="51" applyFont="1" applyFill="1" applyBorder="1" applyAlignment="1">
      <alignment horizontal="center"/>
    </xf>
    <xf numFmtId="1" fontId="21" fillId="25" borderId="10" xfId="51" applyNumberFormat="1" applyFont="1" applyFill="1" applyBorder="1" applyAlignment="1">
      <alignment horizontal="center"/>
    </xf>
    <xf numFmtId="3" fontId="21" fillId="24" borderId="0" xfId="61" applyNumberFormat="1" applyFont="1" applyFill="1" applyBorder="1" applyAlignment="1">
      <alignment horizontal="center" wrapText="1"/>
    </xf>
    <xf numFmtId="0" fontId="14" fillId="25" borderId="19" xfId="51" applyFont="1" applyFill="1" applyBorder="1" applyAlignment="1">
      <alignment horizontal="center"/>
    </xf>
    <xf numFmtId="0" fontId="14" fillId="25" borderId="0" xfId="51" applyFont="1" applyFill="1" applyAlignment="1">
      <alignment horizontal="center"/>
    </xf>
    <xf numFmtId="0" fontId="14" fillId="0" borderId="0" xfId="51" applyFont="1" applyAlignment="1">
      <alignment horizontal="center"/>
    </xf>
    <xf numFmtId="165" fontId="17" fillId="27" borderId="0" xfId="61" applyNumberFormat="1" applyFont="1" applyFill="1" applyBorder="1" applyAlignment="1">
      <alignment horizontal="center" wrapText="1"/>
    </xf>
    <xf numFmtId="165" fontId="16" fillId="27" borderId="0" xfId="61" applyNumberFormat="1" applyFont="1" applyFill="1" applyBorder="1" applyAlignment="1">
      <alignment horizontal="center" wrapText="1"/>
    </xf>
    <xf numFmtId="0" fontId="16" fillId="40" borderId="0" xfId="61" applyFont="1" applyFill="1" applyBorder="1" applyAlignment="1">
      <alignment horizontal="left"/>
    </xf>
    <xf numFmtId="167" fontId="13" fillId="35" borderId="0" xfId="70" applyNumberFormat="1" applyFont="1" applyFill="1" applyBorder="1" applyAlignment="1">
      <alignment horizontal="right" indent="3"/>
    </xf>
    <xf numFmtId="4" fontId="16" fillId="40" borderId="0" xfId="61" applyNumberFormat="1" applyFont="1" applyFill="1" applyBorder="1" applyAlignment="1">
      <alignment horizontal="right" wrapText="1" indent="4"/>
    </xf>
    <xf numFmtId="4" fontId="99" fillId="27" borderId="0" xfId="61" applyNumberFormat="1" applyFont="1" applyFill="1" applyBorder="1" applyAlignment="1">
      <alignment horizontal="right" wrapText="1" indent="4"/>
    </xf>
    <xf numFmtId="165" fontId="115" fillId="27" borderId="0" xfId="61" applyNumberFormat="1" applyFont="1" applyFill="1" applyBorder="1" applyAlignment="1">
      <alignment horizontal="center" wrapText="1"/>
    </xf>
    <xf numFmtId="165" fontId="61" fillId="0" borderId="0" xfId="70" applyNumberFormat="1" applyFont="1" applyFill="1"/>
    <xf numFmtId="0" fontId="16" fillId="25" borderId="52" xfId="70" applyFont="1" applyFill="1" applyBorder="1" applyAlignment="1">
      <alignment horizontal="center"/>
    </xf>
    <xf numFmtId="0" fontId="16" fillId="25" borderId="11" xfId="70" applyFont="1" applyFill="1" applyBorder="1" applyAlignment="1">
      <alignment horizontal="center"/>
    </xf>
    <xf numFmtId="0" fontId="46" fillId="0" borderId="0" xfId="70" applyFont="1" applyProtection="1">
      <protection locked="0"/>
    </xf>
    <xf numFmtId="0" fontId="13" fillId="24" borderId="0" xfId="66" applyFont="1" applyFill="1" applyBorder="1" applyAlignment="1">
      <alignment horizontal="left" vertical="center"/>
    </xf>
    <xf numFmtId="0" fontId="48" fillId="25" borderId="0" xfId="63" applyFont="1" applyFill="1" applyBorder="1" applyAlignment="1">
      <alignment horizontal="left" vertical="center" wrapText="1"/>
    </xf>
    <xf numFmtId="0" fontId="17" fillId="25" borderId="0" xfId="70" applyFont="1" applyFill="1" applyBorder="1" applyAlignment="1">
      <alignment vertical="center"/>
    </xf>
    <xf numFmtId="4" fontId="8" fillId="25" borderId="0" xfId="63" applyNumberFormat="1" applyFont="1" applyFill="1" applyBorder="1" applyAlignment="1">
      <alignment horizontal="left" vertical="center" wrapText="1"/>
    </xf>
    <xf numFmtId="0" fontId="8" fillId="26" borderId="0" xfId="70" applyFont="1" applyFill="1" applyBorder="1" applyAlignment="1">
      <alignment vertical="center" wrapText="1"/>
    </xf>
    <xf numFmtId="0" fontId="8" fillId="25" borderId="0" xfId="70" applyFont="1" applyFill="1" applyBorder="1" applyAlignment="1">
      <alignment vertical="center" wrapText="1"/>
    </xf>
    <xf numFmtId="0" fontId="46" fillId="25" borderId="0" xfId="70" applyFont="1" applyFill="1" applyAlignment="1">
      <alignment vertical="center"/>
    </xf>
    <xf numFmtId="0" fontId="46" fillId="25" borderId="20" xfId="70" applyFont="1" applyFill="1" applyBorder="1" applyAlignment="1">
      <alignment vertical="center"/>
    </xf>
    <xf numFmtId="0" fontId="13" fillId="25" borderId="0" xfId="63" applyFont="1" applyFill="1" applyBorder="1" applyAlignment="1">
      <alignment horizontal="left" vertical="center" wrapText="1"/>
    </xf>
    <xf numFmtId="0" fontId="46" fillId="0" borderId="0" xfId="70" applyFont="1" applyAlignment="1">
      <alignment vertical="center"/>
    </xf>
    <xf numFmtId="0" fontId="13" fillId="24" borderId="0" xfId="40" applyFont="1" applyFill="1" applyBorder="1" applyAlignment="1">
      <alignment horizontal="left" vertical="center"/>
    </xf>
    <xf numFmtId="0" fontId="8" fillId="25" borderId="0" xfId="70" applyFont="1" applyFill="1" applyAlignment="1">
      <alignment vertical="center"/>
    </xf>
    <xf numFmtId="0" fontId="8" fillId="25" borderId="20" xfId="70" applyFont="1" applyFill="1" applyBorder="1" applyAlignment="1">
      <alignment vertical="center"/>
    </xf>
    <xf numFmtId="0" fontId="8" fillId="25" borderId="0" xfId="70" applyFont="1" applyFill="1" applyBorder="1" applyAlignment="1">
      <alignment vertical="center"/>
    </xf>
    <xf numFmtId="0" fontId="8" fillId="0" borderId="0" xfId="70" applyFont="1" applyAlignment="1">
      <alignment vertical="center"/>
    </xf>
    <xf numFmtId="0" fontId="13" fillId="27" borderId="0" xfId="40" applyFont="1" applyFill="1" applyBorder="1" applyAlignment="1">
      <alignment vertical="center"/>
    </xf>
    <xf numFmtId="4" fontId="8" fillId="26" borderId="0" xfId="63" applyNumberFormat="1" applyFont="1" applyFill="1" applyBorder="1" applyAlignment="1">
      <alignment horizontal="left" vertical="center" wrapText="1"/>
    </xf>
    <xf numFmtId="0" fontId="13" fillId="27" borderId="0" xfId="66" applyFont="1" applyFill="1" applyBorder="1" applyAlignment="1">
      <alignment horizontal="left" vertical="center"/>
    </xf>
    <xf numFmtId="0" fontId="8" fillId="26" borderId="0" xfId="70" applyFont="1" applyFill="1" applyAlignment="1">
      <alignment vertical="center" wrapText="1"/>
    </xf>
    <xf numFmtId="0" fontId="8" fillId="26" borderId="0" xfId="63" applyFont="1" applyFill="1" applyBorder="1" applyAlignment="1">
      <alignment horizontal="left" vertical="center" wrapText="1"/>
    </xf>
    <xf numFmtId="0" fontId="8" fillId="26" borderId="0" xfId="70" quotePrefix="1" applyFont="1" applyFill="1" applyBorder="1" applyAlignment="1">
      <alignment vertical="center" wrapText="1"/>
    </xf>
    <xf numFmtId="0" fontId="8" fillId="25" borderId="0" xfId="70" quotePrefix="1" applyFont="1" applyFill="1" applyBorder="1" applyAlignment="1">
      <alignment vertical="center" wrapText="1"/>
    </xf>
    <xf numFmtId="0" fontId="17" fillId="40" borderId="0" xfId="61" applyFont="1" applyFill="1" applyBorder="1" applyAlignment="1">
      <alignment horizontal="left" indent="1"/>
    </xf>
    <xf numFmtId="3" fontId="21" fillId="40" borderId="0" xfId="61" applyNumberFormat="1" applyFont="1" applyFill="1" applyBorder="1" applyAlignment="1">
      <alignment horizontal="center" wrapText="1"/>
    </xf>
    <xf numFmtId="0" fontId="17" fillId="40" borderId="0" xfId="61" applyFont="1" applyFill="1" applyBorder="1" applyAlignment="1"/>
    <xf numFmtId="1" fontId="50" fillId="0" borderId="0" xfId="70" applyNumberFormat="1" applyFont="1"/>
    <xf numFmtId="0" fontId="46" fillId="25" borderId="0" xfId="70" applyFont="1" applyFill="1" applyProtection="1">
      <protection locked="0"/>
    </xf>
    <xf numFmtId="0" fontId="16" fillId="26" borderId="62" xfId="70" applyFont="1" applyFill="1" applyBorder="1" applyAlignment="1"/>
    <xf numFmtId="0" fontId="7" fillId="26" borderId="0" xfId="62" applyFill="1"/>
    <xf numFmtId="0" fontId="50" fillId="26" borderId="0" xfId="62" applyFont="1" applyFill="1"/>
    <xf numFmtId="0" fontId="46" fillId="25" borderId="19" xfId="70" applyFont="1" applyFill="1" applyBorder="1" applyProtection="1">
      <protection locked="0"/>
    </xf>
    <xf numFmtId="0" fontId="46" fillId="25" borderId="0" xfId="70" applyFont="1" applyFill="1" applyBorder="1" applyProtection="1">
      <protection locked="0"/>
    </xf>
    <xf numFmtId="0" fontId="21" fillId="24" borderId="0" xfId="40" applyFont="1" applyFill="1" applyBorder="1" applyProtection="1">
      <protection locked="0"/>
    </xf>
    <xf numFmtId="0" fontId="17" fillId="24" borderId="0" xfId="40" applyFont="1" applyFill="1" applyBorder="1" applyProtection="1">
      <protection locked="0"/>
    </xf>
    <xf numFmtId="167" fontId="17" fillId="25" borderId="0" xfId="70" applyNumberFormat="1" applyFont="1" applyFill="1" applyBorder="1" applyAlignment="1" applyProtection="1">
      <alignment horizontal="right"/>
      <protection locked="0"/>
    </xf>
    <xf numFmtId="0" fontId="11" fillId="25" borderId="0" xfId="70" applyFont="1" applyFill="1" applyBorder="1" applyProtection="1">
      <protection locked="0"/>
    </xf>
    <xf numFmtId="0" fontId="14" fillId="25" borderId="0" xfId="0" applyFont="1" applyFill="1" applyBorder="1" applyAlignment="1">
      <alignment horizontal="left" vertical="center"/>
    </xf>
    <xf numFmtId="49" fontId="55" fillId="37" borderId="0" xfId="40" applyNumberFormat="1" applyFont="1" applyFill="1" applyBorder="1" applyAlignment="1">
      <alignment horizontal="center" vertical="center" readingOrder="1"/>
    </xf>
    <xf numFmtId="2" fontId="47" fillId="26" borderId="0" xfId="70" applyNumberFormat="1" applyFont="1" applyFill="1" applyBorder="1" applyAlignment="1">
      <alignment horizontal="center"/>
    </xf>
    <xf numFmtId="0" fontId="16" fillId="25" borderId="0" xfId="0" applyFont="1" applyFill="1" applyBorder="1" applyAlignment="1">
      <alignment horizontal="center"/>
    </xf>
    <xf numFmtId="0" fontId="16" fillId="25" borderId="0" xfId="0" applyFont="1" applyFill="1" applyBorder="1" applyAlignment="1">
      <alignment horizontal="center"/>
    </xf>
    <xf numFmtId="3" fontId="18" fillId="0" borderId="0" xfId="70" applyNumberFormat="1" applyFont="1"/>
    <xf numFmtId="0" fontId="85" fillId="26" borderId="0" xfId="62" applyFont="1" applyFill="1" applyBorder="1" applyAlignment="1">
      <alignment horizontal="center" vertical="center"/>
    </xf>
    <xf numFmtId="1" fontId="75" fillId="25" borderId="0" xfId="62" applyNumberFormat="1" applyFont="1" applyFill="1" applyBorder="1" applyAlignment="1">
      <alignment horizontal="right"/>
    </xf>
    <xf numFmtId="3" fontId="75" fillId="25" borderId="0" xfId="62" applyNumberFormat="1" applyFont="1" applyFill="1" applyBorder="1" applyAlignment="1">
      <alignment horizontal="right"/>
    </xf>
    <xf numFmtId="0" fontId="50" fillId="0" borderId="0" xfId="62" applyFont="1" applyFill="1" applyBorder="1"/>
    <xf numFmtId="0" fontId="61" fillId="0" borderId="0" xfId="62" applyFont="1" applyFill="1" applyBorder="1" applyAlignment="1"/>
    <xf numFmtId="0" fontId="50" fillId="26" borderId="0" xfId="62" applyFont="1" applyFill="1" applyBorder="1"/>
    <xf numFmtId="0" fontId="16" fillId="26" borderId="0" xfId="62" applyFont="1" applyFill="1" applyBorder="1" applyAlignment="1">
      <alignment horizontal="left" indent="1"/>
    </xf>
    <xf numFmtId="0" fontId="7" fillId="26" borderId="0" xfId="62" applyFill="1" applyBorder="1"/>
    <xf numFmtId="0" fontId="75" fillId="26" borderId="0" xfId="62" applyFont="1" applyFill="1" applyBorder="1" applyAlignment="1">
      <alignment horizontal="left"/>
    </xf>
    <xf numFmtId="3" fontId="45" fillId="26" borderId="0" xfId="62" applyNumberFormat="1" applyFont="1" applyFill="1" applyBorder="1" applyAlignment="1">
      <alignment horizontal="right"/>
    </xf>
    <xf numFmtId="0" fontId="34" fillId="26" borderId="0" xfId="40" applyFont="1" applyFill="1" applyBorder="1"/>
    <xf numFmtId="0" fontId="21" fillId="26" borderId="0" xfId="62" applyFont="1" applyFill="1" applyBorder="1" applyAlignment="1">
      <alignment horizontal="justify" wrapText="1"/>
    </xf>
    <xf numFmtId="0" fontId="64" fillId="26" borderId="0" xfId="62" applyFont="1" applyFill="1" applyBorder="1" applyAlignment="1">
      <alignment horizontal="left" vertical="center" indent="1"/>
    </xf>
    <xf numFmtId="0" fontId="62" fillId="26" borderId="0" xfId="62" applyFont="1" applyFill="1" applyBorder="1" applyAlignment="1">
      <alignment vertical="center"/>
    </xf>
    <xf numFmtId="0" fontId="61" fillId="26" borderId="0" xfId="62" applyFont="1" applyFill="1" applyBorder="1" applyAlignment="1">
      <alignment vertical="center"/>
    </xf>
    <xf numFmtId="1" fontId="16" fillId="26" borderId="0" xfId="40" applyNumberFormat="1" applyFont="1" applyFill="1" applyBorder="1" applyAlignment="1">
      <alignment horizontal="center" wrapText="1"/>
    </xf>
    <xf numFmtId="164" fontId="16" fillId="26" borderId="0" xfId="40" applyNumberFormat="1" applyFont="1" applyFill="1" applyBorder="1" applyAlignment="1">
      <alignment horizontal="right" wrapText="1" indent="2"/>
    </xf>
    <xf numFmtId="0" fontId="61" fillId="26" borderId="0" xfId="62" applyFont="1" applyFill="1" applyBorder="1"/>
    <xf numFmtId="1" fontId="75" fillId="25" borderId="0" xfId="62" applyNumberFormat="1" applyFont="1" applyFill="1" applyBorder="1" applyAlignment="1">
      <alignment horizontal="center"/>
    </xf>
    <xf numFmtId="3" fontId="75" fillId="25" borderId="0" xfId="62" applyNumberFormat="1" applyFont="1" applyFill="1" applyBorder="1" applyAlignment="1">
      <alignment horizontal="center"/>
    </xf>
    <xf numFmtId="3" fontId="16" fillId="25" borderId="0" xfId="62" applyNumberFormat="1" applyFont="1" applyFill="1" applyBorder="1" applyAlignment="1">
      <alignment horizontal="center"/>
    </xf>
    <xf numFmtId="0" fontId="16" fillId="26" borderId="0" xfId="0" applyFont="1" applyFill="1" applyBorder="1" applyAlignment="1">
      <alignment horizontal="center"/>
    </xf>
    <xf numFmtId="1" fontId="75" fillId="26" borderId="0" xfId="62" applyNumberFormat="1" applyFont="1" applyFill="1" applyBorder="1" applyAlignment="1">
      <alignment horizontal="right"/>
    </xf>
    <xf numFmtId="3" fontId="16" fillId="26" borderId="0" xfId="62" applyNumberFormat="1" applyFont="1" applyFill="1" applyBorder="1" applyAlignment="1">
      <alignment horizontal="right" indent="2"/>
    </xf>
    <xf numFmtId="3" fontId="75" fillId="26" borderId="0" xfId="62" applyNumberFormat="1" applyFont="1" applyFill="1" applyBorder="1" applyAlignment="1">
      <alignment horizontal="right"/>
    </xf>
    <xf numFmtId="3" fontId="16" fillId="26" borderId="0" xfId="62" applyNumberFormat="1" applyFont="1" applyFill="1" applyBorder="1" applyAlignment="1">
      <alignment horizontal="right"/>
    </xf>
    <xf numFmtId="1" fontId="16" fillId="26" borderId="63" xfId="0" applyNumberFormat="1" applyFont="1" applyFill="1" applyBorder="1" applyAlignment="1"/>
    <xf numFmtId="1" fontId="75" fillId="26" borderId="0" xfId="62" applyNumberFormat="1" applyFont="1" applyFill="1" applyBorder="1" applyAlignment="1"/>
    <xf numFmtId="3" fontId="75" fillId="26" borderId="0" xfId="62" applyNumberFormat="1" applyFont="1" applyFill="1" applyBorder="1" applyAlignment="1"/>
    <xf numFmtId="1" fontId="16" fillId="26" borderId="63" xfId="0" applyNumberFormat="1" applyFont="1" applyFill="1" applyBorder="1" applyAlignment="1">
      <alignment horizontal="center"/>
    </xf>
    <xf numFmtId="1" fontId="75" fillId="26" borderId="0" xfId="62" applyNumberFormat="1" applyFont="1" applyFill="1" applyBorder="1" applyAlignment="1">
      <alignment horizontal="center"/>
    </xf>
    <xf numFmtId="3" fontId="16" fillId="26" borderId="0" xfId="62" applyNumberFormat="1" applyFont="1" applyFill="1" applyBorder="1" applyAlignment="1">
      <alignment horizontal="center"/>
    </xf>
    <xf numFmtId="3" fontId="75" fillId="26" borderId="0" xfId="62" applyNumberFormat="1" applyFont="1" applyFill="1" applyBorder="1" applyAlignment="1">
      <alignment horizontal="center"/>
    </xf>
    <xf numFmtId="1" fontId="16" fillId="25" borderId="63" xfId="0" applyNumberFormat="1" applyFont="1" applyFill="1" applyBorder="1" applyAlignment="1">
      <alignment horizontal="center"/>
    </xf>
    <xf numFmtId="3" fontId="75" fillId="25" borderId="0" xfId="62" applyNumberFormat="1" applyFont="1" applyFill="1" applyBorder="1" applyAlignment="1"/>
    <xf numFmtId="1" fontId="16" fillId="25" borderId="63" xfId="0" applyNumberFormat="1" applyFont="1" applyFill="1" applyBorder="1" applyAlignment="1">
      <alignment horizontal="right"/>
    </xf>
    <xf numFmtId="0" fontId="16" fillId="25" borderId="0" xfId="0" applyFont="1" applyFill="1" applyBorder="1" applyAlignment="1">
      <alignment horizontal="right"/>
    </xf>
    <xf numFmtId="3" fontId="8" fillId="26" borderId="0" xfId="70" applyNumberFormat="1" applyFont="1" applyFill="1" applyBorder="1"/>
    <xf numFmtId="0" fontId="81" fillId="26" borderId="0" xfId="70" applyFont="1" applyFill="1" applyBorder="1" applyAlignment="1">
      <alignment horizontal="left" vertical="center"/>
    </xf>
    <xf numFmtId="3" fontId="17" fillId="26" borderId="0" xfId="70" applyNumberFormat="1" applyFont="1" applyFill="1" applyBorder="1" applyAlignment="1">
      <alignment horizontal="right"/>
    </xf>
    <xf numFmtId="0" fontId="21" fillId="25" borderId="64" xfId="62" applyFont="1" applyFill="1" applyBorder="1" applyAlignment="1">
      <alignment vertical="top"/>
    </xf>
    <xf numFmtId="0" fontId="80" fillId="26" borderId="65" xfId="0" applyFont="1" applyFill="1" applyBorder="1" applyAlignment="1">
      <alignment horizontal="left" vertical="center" wrapText="1"/>
    </xf>
    <xf numFmtId="0" fontId="80" fillId="26" borderId="0" xfId="0" applyFont="1" applyFill="1" applyBorder="1" applyAlignment="1">
      <alignment horizontal="left" vertical="center" wrapText="1"/>
    </xf>
    <xf numFmtId="1" fontId="16" fillId="26" borderId="63" xfId="0" applyNumberFormat="1" applyFont="1" applyFill="1" applyBorder="1" applyAlignment="1">
      <alignment horizontal="right"/>
    </xf>
    <xf numFmtId="0" fontId="16" fillId="26" borderId="0" xfId="0" applyFont="1" applyFill="1" applyBorder="1" applyAlignment="1">
      <alignment horizontal="right"/>
    </xf>
    <xf numFmtId="0" fontId="88" fillId="26" borderId="0" xfId="62" applyFont="1" applyFill="1" applyAlignment="1">
      <alignment horizontal="center"/>
    </xf>
    <xf numFmtId="0" fontId="75" fillId="26" borderId="0" xfId="62" applyFont="1" applyFill="1"/>
    <xf numFmtId="0" fontId="92" fillId="25" borderId="24" xfId="62" applyFont="1" applyFill="1" applyBorder="1" applyAlignment="1">
      <alignment horizontal="left" vertical="center" indent="1"/>
    </xf>
    <xf numFmtId="0" fontId="103" fillId="25" borderId="26" xfId="62" applyFont="1" applyFill="1" applyBorder="1" applyAlignment="1">
      <alignment vertical="center"/>
    </xf>
    <xf numFmtId="0" fontId="103" fillId="25" borderId="25" xfId="62" applyFont="1" applyFill="1" applyBorder="1" applyAlignment="1">
      <alignment vertical="center"/>
    </xf>
    <xf numFmtId="3" fontId="17" fillId="25" borderId="0" xfId="62" applyNumberFormat="1" applyFont="1" applyFill="1" applyBorder="1" applyAlignment="1">
      <alignment horizontal="center"/>
    </xf>
    <xf numFmtId="3" fontId="17" fillId="25" borderId="0" xfId="62" applyNumberFormat="1" applyFont="1" applyFill="1" applyBorder="1" applyAlignment="1">
      <alignment horizontal="right"/>
    </xf>
    <xf numFmtId="3" fontId="17" fillId="26" borderId="0" xfId="62" applyNumberFormat="1" applyFont="1" applyFill="1" applyBorder="1" applyAlignment="1"/>
    <xf numFmtId="3" fontId="17" fillId="26" borderId="0" xfId="62" applyNumberFormat="1" applyFont="1" applyFill="1" applyBorder="1" applyAlignment="1">
      <alignment horizontal="center"/>
    </xf>
    <xf numFmtId="3" fontId="17" fillId="26" borderId="0" xfId="62" applyNumberFormat="1" applyFont="1" applyFill="1" applyBorder="1" applyAlignment="1">
      <alignment horizontal="right"/>
    </xf>
    <xf numFmtId="3" fontId="17" fillId="25" borderId="0" xfId="62" applyNumberFormat="1" applyFont="1" applyFill="1" applyBorder="1" applyAlignment="1"/>
    <xf numFmtId="165" fontId="7" fillId="0" borderId="0" xfId="70" applyNumberFormat="1" applyFill="1"/>
    <xf numFmtId="0" fontId="16" fillId="26" borderId="11" xfId="0" applyFont="1" applyFill="1" applyBorder="1" applyAlignment="1">
      <alignment horizontal="center"/>
    </xf>
    <xf numFmtId="0" fontId="75" fillId="25" borderId="0" xfId="70" applyFont="1" applyFill="1" applyBorder="1" applyAlignment="1">
      <alignment horizontal="left"/>
    </xf>
    <xf numFmtId="0" fontId="17" fillId="25" borderId="0" xfId="70" applyNumberFormat="1" applyFont="1" applyFill="1" applyBorder="1" applyAlignment="1">
      <alignment horizontal="right"/>
    </xf>
    <xf numFmtId="0" fontId="16" fillId="25" borderId="0" xfId="70" applyFont="1" applyFill="1" applyBorder="1" applyAlignment="1">
      <alignment horizontal="left"/>
    </xf>
    <xf numFmtId="0" fontId="14" fillId="25" borderId="23" xfId="70" applyFont="1" applyFill="1" applyBorder="1" applyAlignment="1">
      <alignment horizontal="left"/>
    </xf>
    <xf numFmtId="0" fontId="14" fillId="25" borderId="22" xfId="70" applyFont="1" applyFill="1" applyBorder="1" applyAlignment="1">
      <alignment horizontal="left"/>
    </xf>
    <xf numFmtId="0" fontId="7" fillId="26" borderId="0" xfId="62" applyFill="1" applyBorder="1" applyAlignment="1">
      <alignment vertical="center"/>
    </xf>
    <xf numFmtId="0" fontId="7" fillId="25" borderId="19" xfId="62" applyFill="1" applyBorder="1" applyAlignment="1">
      <alignment vertical="center"/>
    </xf>
    <xf numFmtId="0" fontId="7" fillId="0" borderId="0" xfId="62" applyFill="1" applyBorder="1" applyAlignment="1">
      <alignment vertical="center"/>
    </xf>
    <xf numFmtId="0" fontId="61" fillId="25" borderId="0" xfId="62" applyFont="1" applyFill="1" applyAlignment="1">
      <alignment vertical="center"/>
    </xf>
    <xf numFmtId="0" fontId="16" fillId="25" borderId="0" xfId="62" applyFont="1" applyFill="1" applyBorder="1" applyAlignment="1">
      <alignment horizontal="left" vertical="center"/>
    </xf>
    <xf numFmtId="0" fontId="16" fillId="25" borderId="0" xfId="62" applyFont="1" applyFill="1" applyBorder="1" applyAlignment="1">
      <alignment horizontal="justify" vertical="center"/>
    </xf>
    <xf numFmtId="3" fontId="17" fillId="25" borderId="0" xfId="62" applyNumberFormat="1" applyFont="1" applyFill="1" applyBorder="1" applyAlignment="1">
      <alignment vertical="center"/>
    </xf>
    <xf numFmtId="0" fontId="16" fillId="25" borderId="0" xfId="62" applyFont="1" applyFill="1" applyBorder="1" applyAlignment="1">
      <alignment horizontal="left"/>
    </xf>
    <xf numFmtId="0" fontId="88" fillId="26" borderId="0" xfId="62" applyFont="1" applyFill="1" applyAlignment="1">
      <alignment horizontal="center" vertical="center"/>
    </xf>
    <xf numFmtId="3" fontId="17" fillId="25" borderId="0" xfId="62" applyNumberFormat="1" applyFont="1" applyFill="1" applyBorder="1" applyAlignment="1">
      <alignment horizontal="center" vertical="center"/>
    </xf>
    <xf numFmtId="3" fontId="17" fillId="25" borderId="0" xfId="62" applyNumberFormat="1" applyFont="1" applyFill="1" applyBorder="1" applyAlignment="1">
      <alignment horizontal="right" vertical="center"/>
    </xf>
    <xf numFmtId="3" fontId="17" fillId="26" borderId="0" xfId="62" applyNumberFormat="1" applyFont="1" applyFill="1" applyBorder="1" applyAlignment="1">
      <alignment vertical="center"/>
    </xf>
    <xf numFmtId="3" fontId="17" fillId="26" borderId="0" xfId="62" applyNumberFormat="1" applyFont="1" applyFill="1" applyBorder="1" applyAlignment="1">
      <alignment horizontal="center" vertical="center"/>
    </xf>
    <xf numFmtId="3" fontId="17" fillId="26" borderId="0" xfId="62" applyNumberFormat="1" applyFont="1" applyFill="1" applyBorder="1" applyAlignment="1">
      <alignment horizontal="right" vertical="center"/>
    </xf>
    <xf numFmtId="164" fontId="17" fillId="27" borderId="20" xfId="40" applyNumberFormat="1" applyFont="1" applyFill="1" applyBorder="1" applyAlignment="1">
      <alignment horizontal="center" readingOrder="1"/>
    </xf>
    <xf numFmtId="164" fontId="17" fillId="27" borderId="0" xfId="40" applyNumberFormat="1" applyFont="1" applyFill="1" applyBorder="1" applyAlignment="1">
      <alignment horizontal="center" readingOrder="1"/>
    </xf>
    <xf numFmtId="0" fontId="75" fillId="25" borderId="0" xfId="70" applyFont="1" applyFill="1" applyBorder="1" applyAlignment="1">
      <alignment horizontal="left"/>
    </xf>
    <xf numFmtId="0" fontId="75" fillId="26" borderId="0" xfId="70" applyFont="1" applyFill="1" applyBorder="1" applyAlignment="1">
      <alignment horizontal="left"/>
    </xf>
    <xf numFmtId="0" fontId="16" fillId="25" borderId="0" xfId="70" applyFont="1" applyFill="1" applyBorder="1" applyAlignment="1">
      <alignment horizontal="left"/>
    </xf>
    <xf numFmtId="0" fontId="14" fillId="25" borderId="22" xfId="70" applyFont="1" applyFill="1" applyBorder="1" applyAlignment="1">
      <alignment horizontal="left"/>
    </xf>
    <xf numFmtId="1" fontId="18" fillId="0" borderId="0" xfId="70" applyNumberFormat="1" applyFont="1"/>
    <xf numFmtId="0" fontId="21" fillId="24" borderId="0" xfId="40" applyFont="1" applyFill="1" applyBorder="1" applyAlignment="1" applyProtection="1">
      <alignment horizontal="left"/>
    </xf>
    <xf numFmtId="49" fontId="16" fillId="25" borderId="12" xfId="62" applyNumberFormat="1" applyFont="1" applyFill="1" applyBorder="1" applyAlignment="1">
      <alignment horizontal="center" vertical="center" wrapText="1"/>
    </xf>
    <xf numFmtId="0" fontId="16" fillId="25" borderId="57" xfId="62" applyFont="1" applyFill="1" applyBorder="1" applyAlignment="1">
      <alignment horizontal="center"/>
    </xf>
    <xf numFmtId="0" fontId="16" fillId="25" borderId="0" xfId="70" applyFont="1" applyFill="1" applyBorder="1" applyAlignment="1">
      <alignment horizontal="left"/>
    </xf>
    <xf numFmtId="165" fontId="14" fillId="26" borderId="0" xfId="70" applyNumberFormat="1" applyFont="1" applyFill="1" applyBorder="1" applyAlignment="1">
      <alignment horizontal="center" vertical="center"/>
    </xf>
    <xf numFmtId="0" fontId="16" fillId="25" borderId="12" xfId="70" applyFont="1" applyFill="1" applyBorder="1" applyAlignment="1">
      <alignment horizontal="center"/>
    </xf>
    <xf numFmtId="0" fontId="52" fillId="25" borderId="0" xfId="70" applyFont="1" applyFill="1" applyAlignment="1">
      <alignment vertical="center"/>
    </xf>
    <xf numFmtId="0" fontId="52" fillId="25" borderId="20" xfId="70" applyFont="1" applyFill="1" applyBorder="1" applyAlignment="1">
      <alignment vertical="center"/>
    </xf>
    <xf numFmtId="0" fontId="11" fillId="25" borderId="0" xfId="70" applyFont="1" applyFill="1" applyBorder="1" applyAlignment="1">
      <alignment vertical="center"/>
    </xf>
    <xf numFmtId="0" fontId="52" fillId="25" borderId="0" xfId="70" applyFont="1" applyFill="1" applyBorder="1" applyAlignment="1">
      <alignment vertical="center"/>
    </xf>
    <xf numFmtId="0" fontId="52" fillId="0" borderId="0" xfId="70" applyFont="1" applyAlignment="1">
      <alignment vertical="center"/>
    </xf>
    <xf numFmtId="1" fontId="86" fillId="26" borderId="0" xfId="70" applyNumberFormat="1" applyFont="1" applyFill="1" applyBorder="1" applyAlignment="1">
      <alignment horizontal="right" vertical="center"/>
    </xf>
    <xf numFmtId="167" fontId="7" fillId="0" borderId="0" xfId="70" applyNumberFormat="1" applyFill="1"/>
    <xf numFmtId="0" fontId="18" fillId="0" borderId="0" xfId="70" applyFont="1" applyAlignment="1"/>
    <xf numFmtId="164" fontId="61" fillId="0" borderId="0" xfId="70" applyNumberFormat="1" applyFont="1" applyFill="1"/>
    <xf numFmtId="168" fontId="7" fillId="0" borderId="0" xfId="70" applyNumberFormat="1" applyFill="1"/>
    <xf numFmtId="0" fontId="7" fillId="0" borderId="0" xfId="219" applyFont="1"/>
    <xf numFmtId="0" fontId="10" fillId="25" borderId="0" xfId="0" applyFont="1" applyFill="1" applyBorder="1"/>
    <xf numFmtId="0" fontId="16" fillId="25" borderId="0" xfId="0" applyFont="1" applyFill="1" applyBorder="1" applyAlignment="1">
      <alignment horizontal="center"/>
    </xf>
    <xf numFmtId="0" fontId="58" fillId="26" borderId="0" xfId="62" applyFont="1" applyFill="1" applyBorder="1"/>
    <xf numFmtId="0" fontId="16" fillId="26" borderId="51" xfId="70" applyFont="1" applyFill="1" applyBorder="1" applyAlignment="1"/>
    <xf numFmtId="167" fontId="17" fillId="27" borderId="69" xfId="40" applyNumberFormat="1" applyFont="1" applyFill="1" applyBorder="1" applyAlignment="1">
      <alignment horizontal="right" wrapText="1" indent="1"/>
    </xf>
    <xf numFmtId="167" fontId="75" fillId="26" borderId="0" xfId="62" applyNumberFormat="1" applyFont="1" applyFill="1" applyBorder="1" applyAlignment="1">
      <alignment horizontal="right" indent="1"/>
    </xf>
    <xf numFmtId="165" fontId="8" fillId="25" borderId="0" xfId="0" applyNumberFormat="1" applyFont="1" applyFill="1" applyBorder="1" applyAlignment="1">
      <alignment horizontal="right" indent="1"/>
    </xf>
    <xf numFmtId="167" fontId="75" fillId="27" borderId="70" xfId="40" applyNumberFormat="1" applyFont="1" applyFill="1" applyBorder="1" applyAlignment="1">
      <alignment horizontal="right" wrapText="1" indent="1"/>
    </xf>
    <xf numFmtId="167" fontId="17" fillId="27" borderId="70" xfId="40" applyNumberFormat="1" applyFont="1" applyFill="1" applyBorder="1" applyAlignment="1">
      <alignment horizontal="right" wrapText="1" indent="1"/>
    </xf>
    <xf numFmtId="167" fontId="17" fillId="27" borderId="70" xfId="40" applyNumberFormat="1" applyFont="1" applyFill="1" applyBorder="1" applyAlignment="1">
      <alignment horizontal="center" wrapText="1"/>
    </xf>
    <xf numFmtId="165" fontId="75" fillId="27" borderId="70" xfId="58" applyNumberFormat="1" applyFont="1" applyFill="1" applyBorder="1" applyAlignment="1">
      <alignment horizontal="right" wrapText="1" indent="1"/>
    </xf>
    <xf numFmtId="165" fontId="17" fillId="27" borderId="70" xfId="40" applyNumberFormat="1" applyFont="1" applyFill="1" applyBorder="1" applyAlignment="1">
      <alignment horizontal="right" wrapText="1" indent="1"/>
    </xf>
    <xf numFmtId="2" fontId="17" fillId="27" borderId="70" xfId="40" applyNumberFormat="1" applyFont="1" applyFill="1" applyBorder="1" applyAlignment="1">
      <alignment horizontal="right" wrapText="1" indent="1"/>
    </xf>
    <xf numFmtId="167" fontId="75" fillId="27" borderId="69" xfId="40" applyNumberFormat="1" applyFont="1" applyFill="1" applyBorder="1" applyAlignment="1">
      <alignment horizontal="right" wrapText="1" indent="1"/>
    </xf>
    <xf numFmtId="0" fontId="72" fillId="0" borderId="0" xfId="70" applyFont="1"/>
    <xf numFmtId="1" fontId="72" fillId="0" borderId="0" xfId="70" applyNumberFormat="1" applyFont="1"/>
    <xf numFmtId="3" fontId="72" fillId="0" borderId="0" xfId="70" applyNumberFormat="1" applyFont="1"/>
    <xf numFmtId="0" fontId="72" fillId="0" borderId="0" xfId="70" applyFont="1" applyAlignment="1">
      <alignment vertical="center"/>
    </xf>
    <xf numFmtId="0" fontId="72" fillId="0" borderId="0" xfId="70" applyFont="1" applyAlignment="1"/>
    <xf numFmtId="0" fontId="72" fillId="0" borderId="0" xfId="62" applyFont="1"/>
    <xf numFmtId="0" fontId="22" fillId="25" borderId="0" xfId="0" applyFont="1" applyFill="1" applyBorder="1" applyAlignment="1"/>
    <xf numFmtId="164" fontId="17" fillId="24" borderId="0" xfId="40" applyNumberFormat="1" applyFont="1" applyFill="1" applyBorder="1" applyAlignment="1">
      <alignment wrapText="1"/>
    </xf>
    <xf numFmtId="0" fontId="17" fillId="25" borderId="0" xfId="0" applyFont="1" applyFill="1" applyBorder="1" applyAlignment="1">
      <alignment horizontal="left" indent="4"/>
    </xf>
    <xf numFmtId="0" fontId="17" fillId="26" borderId="0" xfId="0" applyFont="1" applyFill="1" applyBorder="1"/>
    <xf numFmtId="0" fontId="16" fillId="25" borderId="0" xfId="0" applyFont="1" applyFill="1" applyBorder="1" applyAlignment="1"/>
    <xf numFmtId="0" fontId="16" fillId="25" borderId="0" xfId="0" applyFont="1" applyFill="1" applyBorder="1" applyAlignment="1">
      <alignment horizontal="center"/>
    </xf>
    <xf numFmtId="0" fontId="15" fillId="25" borderId="0" xfId="0" applyFont="1" applyFill="1" applyBorder="1"/>
    <xf numFmtId="0" fontId="19" fillId="30" borderId="20" xfId="62" applyFont="1" applyFill="1" applyBorder="1" applyAlignment="1" applyProtection="1">
      <alignment horizontal="center" vertical="center"/>
    </xf>
    <xf numFmtId="165" fontId="50" fillId="0" borderId="0" xfId="0" applyNumberFormat="1" applyFont="1"/>
    <xf numFmtId="0" fontId="98" fillId="35" borderId="0" xfId="68" applyFill="1" applyAlignment="1" applyProtection="1"/>
    <xf numFmtId="174" fontId="17" fillId="36" borderId="0" xfId="62" applyNumberFormat="1" applyFont="1" applyFill="1" applyAlignment="1">
      <alignment horizontal="right" vertical="center" wrapText="1"/>
    </xf>
    <xf numFmtId="174" fontId="17" fillId="26" borderId="0" xfId="62" applyNumberFormat="1" applyFont="1" applyFill="1" applyBorder="1" applyAlignment="1">
      <alignment horizontal="right" vertical="center" wrapText="1"/>
    </xf>
    <xf numFmtId="167" fontId="75" fillId="26" borderId="10" xfId="0" applyNumberFormat="1" applyFont="1" applyFill="1" applyBorder="1" applyAlignment="1">
      <alignment horizontal="right" vertical="center" indent="2"/>
    </xf>
    <xf numFmtId="167" fontId="8" fillId="26" borderId="0" xfId="0" applyNumberFormat="1" applyFont="1" applyFill="1" applyBorder="1" applyAlignment="1">
      <alignment horizontal="right" indent="2"/>
    </xf>
    <xf numFmtId="165" fontId="75" fillId="26" borderId="10" xfId="0" applyNumberFormat="1" applyFont="1" applyFill="1" applyBorder="1" applyAlignment="1">
      <alignment horizontal="right" vertical="center" indent="2"/>
    </xf>
    <xf numFmtId="165" fontId="8" fillId="26" borderId="0" xfId="0" applyNumberFormat="1" applyFont="1" applyFill="1" applyBorder="1" applyAlignment="1">
      <alignment horizontal="right" indent="2"/>
    </xf>
    <xf numFmtId="0" fontId="94" fillId="32" borderId="0" xfId="62" applyFont="1" applyFill="1" applyBorder="1" applyAlignment="1">
      <alignment wrapText="1"/>
    </xf>
    <xf numFmtId="0" fontId="16" fillId="25" borderId="0" xfId="70" applyFont="1" applyFill="1" applyBorder="1" applyAlignment="1">
      <alignment horizontal="left"/>
    </xf>
    <xf numFmtId="1" fontId="72" fillId="0" borderId="0" xfId="70" applyNumberFormat="1" applyFont="1" applyAlignment="1"/>
    <xf numFmtId="0" fontId="18" fillId="25" borderId="0" xfId="70" applyFont="1" applyFill="1" applyAlignment="1"/>
    <xf numFmtId="0" fontId="18" fillId="25" borderId="20" xfId="70" applyFont="1" applyFill="1" applyBorder="1" applyAlignment="1"/>
    <xf numFmtId="0" fontId="18" fillId="25" borderId="0" xfId="70" applyFont="1" applyFill="1" applyBorder="1" applyAlignment="1"/>
    <xf numFmtId="1" fontId="18" fillId="0" borderId="0" xfId="70" applyNumberFormat="1" applyFont="1" applyAlignment="1"/>
    <xf numFmtId="0" fontId="75" fillId="25" borderId="0" xfId="70" applyFont="1" applyFill="1" applyBorder="1" applyAlignment="1">
      <alignment horizontal="left"/>
    </xf>
    <xf numFmtId="0" fontId="14" fillId="25" borderId="22" xfId="70" applyFont="1" applyFill="1" applyBorder="1" applyAlignment="1">
      <alignment horizontal="left"/>
    </xf>
    <xf numFmtId="3" fontId="121" fillId="26" borderId="0" xfId="70" applyNumberFormat="1" applyFont="1" applyFill="1" applyBorder="1" applyAlignment="1">
      <alignment horizontal="right"/>
    </xf>
    <xf numFmtId="1" fontId="121"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0" fontId="18" fillId="26" borderId="0" xfId="70" applyFont="1" applyFill="1" applyAlignment="1"/>
    <xf numFmtId="0" fontId="122" fillId="26" borderId="0" xfId="70" applyFont="1" applyFill="1" applyBorder="1"/>
    <xf numFmtId="0" fontId="16" fillId="26" borderId="11" xfId="70" applyFont="1" applyFill="1" applyBorder="1" applyAlignment="1">
      <alignment horizontal="center"/>
    </xf>
    <xf numFmtId="173" fontId="8" fillId="25" borderId="0" xfId="70" applyNumberFormat="1" applyFont="1" applyFill="1" applyBorder="1" applyAlignment="1">
      <alignment horizontal="left"/>
    </xf>
    <xf numFmtId="0" fontId="16" fillId="25" borderId="18" xfId="70" applyFont="1" applyFill="1" applyBorder="1" applyAlignment="1">
      <alignment horizontal="left"/>
    </xf>
    <xf numFmtId="0" fontId="14" fillId="25" borderId="23" xfId="70" applyFont="1" applyFill="1" applyBorder="1" applyAlignment="1">
      <alignment horizontal="left"/>
    </xf>
    <xf numFmtId="0" fontId="14" fillId="25" borderId="0" xfId="70" applyFont="1" applyFill="1" applyBorder="1" applyAlignment="1">
      <alignment horizontal="left"/>
    </xf>
    <xf numFmtId="0" fontId="7" fillId="0" borderId="0" xfId="0" applyFont="1"/>
    <xf numFmtId="165" fontId="7" fillId="0" borderId="0" xfId="70" applyNumberFormat="1" applyAlignment="1"/>
    <xf numFmtId="0" fontId="16" fillId="25" borderId="49" xfId="70" applyFont="1" applyFill="1" applyBorder="1" applyAlignment="1">
      <alignment horizontal="center" vertical="center" wrapText="1"/>
    </xf>
    <xf numFmtId="0" fontId="16" fillId="25" borderId="74" xfId="70" applyFont="1" applyFill="1" applyBorder="1" applyAlignment="1">
      <alignment horizontal="center" vertical="center" wrapText="1"/>
    </xf>
    <xf numFmtId="0" fontId="16" fillId="25" borderId="13" xfId="70" applyFont="1" applyFill="1" applyBorder="1" applyAlignment="1">
      <alignment horizontal="center" vertical="center" wrapText="1"/>
    </xf>
    <xf numFmtId="0" fontId="75" fillId="25" borderId="0" xfId="78" applyFont="1" applyFill="1" applyBorder="1" applyAlignment="1">
      <alignment horizontal="left" vertical="center"/>
    </xf>
    <xf numFmtId="171" fontId="75" fillId="26" borderId="49" xfId="70" applyNumberFormat="1" applyFont="1" applyFill="1" applyBorder="1" applyAlignment="1">
      <alignment horizontal="right" vertical="center" wrapText="1"/>
    </xf>
    <xf numFmtId="165" fontId="75" fillId="26" borderId="49" xfId="70" applyNumberFormat="1" applyFont="1" applyFill="1" applyBorder="1" applyAlignment="1">
      <alignment horizontal="right" vertical="center" wrapText="1" indent="2"/>
    </xf>
    <xf numFmtId="3" fontId="75" fillId="26" borderId="0" xfId="70" applyNumberFormat="1" applyFont="1" applyFill="1" applyBorder="1" applyAlignment="1">
      <alignment horizontal="right" vertical="center" wrapText="1"/>
    </xf>
    <xf numFmtId="167" fontId="75" fillId="25" borderId="0" xfId="70" applyNumberFormat="1" applyFont="1" applyFill="1" applyBorder="1" applyAlignment="1">
      <alignment horizontal="right" vertical="center" wrapText="1" indent="2"/>
    </xf>
    <xf numFmtId="171" fontId="13" fillId="26" borderId="0" xfId="70" applyNumberFormat="1" applyFont="1" applyFill="1" applyBorder="1" applyAlignment="1">
      <alignment horizontal="right" vertical="center" wrapText="1"/>
    </xf>
    <xf numFmtId="165" fontId="13" fillId="26" borderId="0" xfId="70" applyNumberFormat="1" applyFont="1" applyFill="1" applyBorder="1" applyAlignment="1">
      <alignment horizontal="right" vertical="center" wrapText="1" indent="2"/>
    </xf>
    <xf numFmtId="3" fontId="13" fillId="26" borderId="0" xfId="70" applyNumberFormat="1" applyFont="1" applyFill="1" applyBorder="1" applyAlignment="1">
      <alignment horizontal="right" vertical="center" wrapText="1"/>
    </xf>
    <xf numFmtId="167" fontId="13" fillId="25" borderId="0" xfId="70" applyNumberFormat="1" applyFont="1" applyFill="1" applyBorder="1" applyAlignment="1">
      <alignment horizontal="right" vertical="center" wrapText="1" indent="2"/>
    </xf>
    <xf numFmtId="171" fontId="8" fillId="26" borderId="0" xfId="70" applyNumberFormat="1" applyFont="1" applyFill="1" applyBorder="1" applyAlignment="1">
      <alignment horizontal="right" vertical="center" wrapText="1"/>
    </xf>
    <xf numFmtId="165" fontId="8" fillId="26" borderId="0" xfId="70" applyNumberFormat="1" applyFont="1" applyFill="1" applyBorder="1" applyAlignment="1">
      <alignment horizontal="right" vertical="center" wrapText="1" indent="2"/>
    </xf>
    <xf numFmtId="3" fontId="8" fillId="26" borderId="0" xfId="70" applyNumberFormat="1" applyFont="1" applyFill="1" applyBorder="1" applyAlignment="1">
      <alignment horizontal="right" vertical="center" wrapText="1"/>
    </xf>
    <xf numFmtId="167" fontId="8" fillId="25" borderId="0" xfId="70" applyNumberFormat="1" applyFont="1" applyFill="1" applyBorder="1" applyAlignment="1">
      <alignment horizontal="right" vertical="center" wrapText="1" indent="2"/>
    </xf>
    <xf numFmtId="171" fontId="13" fillId="26" borderId="0" xfId="70" applyNumberFormat="1" applyFont="1" applyFill="1" applyBorder="1" applyAlignment="1">
      <alignment horizontal="right" vertical="center"/>
    </xf>
    <xf numFmtId="165" fontId="13" fillId="26" borderId="0" xfId="70" applyNumberFormat="1" applyFont="1" applyFill="1" applyBorder="1" applyAlignment="1">
      <alignment horizontal="right" vertical="center" indent="2"/>
    </xf>
    <xf numFmtId="171" fontId="8" fillId="26" borderId="0" xfId="70" applyNumberFormat="1" applyFont="1" applyFill="1" applyBorder="1" applyAlignment="1">
      <alignment horizontal="right" vertical="center"/>
    </xf>
    <xf numFmtId="165" fontId="8" fillId="26" borderId="0" xfId="70" applyNumberFormat="1" applyFont="1" applyFill="1" applyBorder="1" applyAlignment="1">
      <alignment horizontal="right" vertical="center" indent="2"/>
    </xf>
    <xf numFmtId="0" fontId="8" fillId="0" borderId="0" xfId="70" applyFont="1" applyFill="1" applyAlignment="1">
      <alignment vertical="center"/>
    </xf>
    <xf numFmtId="0" fontId="13" fillId="26" borderId="0" xfId="70" applyFont="1" applyFill="1" applyBorder="1" applyAlignment="1">
      <alignment horizontal="right" vertical="center"/>
    </xf>
    <xf numFmtId="0" fontId="8" fillId="0" borderId="0" xfId="70" applyFont="1" applyFill="1" applyAlignment="1">
      <alignment vertical="top"/>
    </xf>
    <xf numFmtId="1" fontId="17" fillId="25" borderId="0" xfId="70" applyNumberFormat="1" applyFont="1" applyFill="1" applyBorder="1" applyAlignment="1">
      <alignment vertical="top"/>
    </xf>
    <xf numFmtId="0" fontId="7" fillId="25" borderId="0" xfId="70" applyNumberFormat="1" applyFont="1" applyFill="1" applyBorder="1" applyAlignment="1">
      <alignment vertical="top"/>
    </xf>
    <xf numFmtId="0" fontId="8" fillId="25" borderId="0" xfId="70" applyFont="1" applyFill="1" applyBorder="1" applyAlignment="1">
      <alignment vertical="top"/>
    </xf>
    <xf numFmtId="0" fontId="7" fillId="0" borderId="0" xfId="70" applyFill="1" applyBorder="1"/>
    <xf numFmtId="0" fontId="18" fillId="0" borderId="0" xfId="70" applyFont="1" applyFill="1" applyBorder="1"/>
    <xf numFmtId="0" fontId="17" fillId="0" borderId="0" xfId="70" applyFont="1" applyFill="1" applyBorder="1" applyAlignment="1"/>
    <xf numFmtId="49" fontId="17" fillId="0" borderId="0" xfId="70" applyNumberFormat="1" applyFont="1" applyFill="1" applyBorder="1" applyAlignment="1">
      <alignment horizontal="right"/>
    </xf>
    <xf numFmtId="0" fontId="21" fillId="0" borderId="0" xfId="70" applyFont="1" applyFill="1" applyBorder="1" applyAlignment="1">
      <alignment horizontal="right"/>
    </xf>
    <xf numFmtId="0" fontId="125" fillId="25" borderId="0" xfId="68" applyNumberFormat="1" applyFont="1" applyFill="1" applyBorder="1" applyAlignment="1" applyProtection="1">
      <alignment vertical="justify" wrapText="1"/>
      <protection locked="0"/>
    </xf>
    <xf numFmtId="0" fontId="14" fillId="0" borderId="0" xfId="70" applyFont="1" applyAlignment="1">
      <alignment horizontal="left"/>
    </xf>
    <xf numFmtId="2" fontId="75" fillId="24" borderId="0" xfId="40" applyNumberFormat="1" applyFont="1" applyFill="1" applyBorder="1" applyAlignment="1">
      <alignment horizontal="center" vertical="center" wrapText="1"/>
    </xf>
    <xf numFmtId="165" fontId="50" fillId="0" borderId="0" xfId="0" applyNumberFormat="1" applyFont="1" applyFill="1"/>
    <xf numFmtId="177" fontId="28" fillId="27" borderId="0" xfId="220" applyNumberFormat="1" applyFont="1" applyFill="1" applyBorder="1" applyAlignment="1">
      <alignment horizontal="right" wrapText="1" indent="1"/>
    </xf>
    <xf numFmtId="0" fontId="28" fillId="25" borderId="0" xfId="62" applyFont="1" applyFill="1" applyBorder="1" applyAlignment="1">
      <alignment horizontal="left" indent="1"/>
    </xf>
    <xf numFmtId="177" fontId="28" fillId="27" borderId="70" xfId="220" applyNumberFormat="1" applyFont="1" applyFill="1" applyBorder="1" applyAlignment="1">
      <alignment horizontal="right" wrapText="1" indent="1"/>
    </xf>
    <xf numFmtId="167" fontId="7" fillId="0" borderId="0" xfId="62" applyNumberFormat="1"/>
    <xf numFmtId="0" fontId="46" fillId="26" borderId="31" xfId="63" applyFont="1" applyFill="1" applyBorder="1" applyAlignment="1">
      <alignment horizontal="left" vertical="center"/>
    </xf>
    <xf numFmtId="0" fontId="46" fillId="26" borderId="32" xfId="63" applyFont="1" applyFill="1" applyBorder="1" applyAlignment="1">
      <alignment horizontal="left" vertical="center"/>
    </xf>
    <xf numFmtId="0" fontId="126" fillId="0" borderId="0" xfId="0" applyFont="1"/>
    <xf numFmtId="0" fontId="16" fillId="26" borderId="13" xfId="62" applyFont="1" applyFill="1" applyBorder="1" applyAlignment="1">
      <alignment horizontal="center" vertical="center"/>
    </xf>
    <xf numFmtId="49" fontId="55" fillId="27" borderId="0" xfId="40" applyNumberFormat="1" applyFont="1" applyFill="1" applyBorder="1" applyAlignment="1">
      <alignment horizontal="center" vertical="center" readingOrder="1"/>
    </xf>
    <xf numFmtId="0" fontId="16" fillId="25" borderId="58" xfId="0" applyFont="1" applyFill="1" applyBorder="1" applyAlignment="1">
      <alignment horizontal="center"/>
    </xf>
    <xf numFmtId="49" fontId="17" fillId="25" borderId="0" xfId="62" applyNumberFormat="1" applyFont="1" applyFill="1" applyBorder="1" applyAlignment="1">
      <alignment horizontal="right"/>
    </xf>
    <xf numFmtId="0" fontId="120" fillId="24" borderId="0" xfId="40" applyFont="1" applyFill="1" applyBorder="1" applyAlignment="1">
      <alignment horizontal="left" vertical="center" indent="1"/>
    </xf>
    <xf numFmtId="0" fontId="43" fillId="25" borderId="0" xfId="62" applyFont="1" applyFill="1" applyBorder="1"/>
    <xf numFmtId="3" fontId="43" fillId="26" borderId="0" xfId="70" applyNumberFormat="1" applyFont="1" applyFill="1" applyBorder="1" applyAlignment="1">
      <alignment horizontal="right"/>
    </xf>
    <xf numFmtId="3" fontId="43" fillId="27" borderId="0" xfId="40" applyNumberFormat="1" applyFont="1" applyFill="1" applyBorder="1" applyAlignment="1">
      <alignment horizontal="right" wrapText="1"/>
    </xf>
    <xf numFmtId="4" fontId="43" fillId="26" borderId="0" xfId="70" applyNumberFormat="1" applyFont="1" applyFill="1" applyBorder="1" applyAlignment="1">
      <alignment horizontal="right"/>
    </xf>
    <xf numFmtId="0" fontId="128" fillId="26" borderId="0" xfId="70" applyFont="1" applyFill="1" applyBorder="1" applyAlignment="1">
      <alignment horizontal="left"/>
    </xf>
    <xf numFmtId="0" fontId="120" fillId="24" borderId="0" xfId="40" applyFont="1" applyFill="1" applyBorder="1" applyAlignment="1">
      <alignment horizontal="left" indent="1"/>
    </xf>
    <xf numFmtId="0" fontId="129" fillId="25" borderId="19" xfId="70" applyFont="1" applyFill="1" applyBorder="1"/>
    <xf numFmtId="0" fontId="121" fillId="27" borderId="0" xfId="40" applyFont="1" applyFill="1" applyBorder="1" applyAlignment="1"/>
    <xf numFmtId="0" fontId="43" fillId="0" borderId="0" xfId="70" applyFont="1"/>
    <xf numFmtId="0" fontId="53" fillId="25" borderId="0" xfId="70" applyFont="1" applyFill="1" applyBorder="1" applyAlignment="1">
      <alignment vertical="center"/>
    </xf>
    <xf numFmtId="0" fontId="122" fillId="25" borderId="0" xfId="70" applyFont="1" applyFill="1" applyBorder="1"/>
    <xf numFmtId="0" fontId="120" fillId="25" borderId="0" xfId="70" applyFont="1" applyFill="1" applyBorder="1"/>
    <xf numFmtId="3" fontId="120" fillId="27" borderId="0" xfId="40" applyNumberFormat="1" applyFont="1" applyFill="1" applyBorder="1" applyAlignment="1">
      <alignment horizontal="right" wrapText="1"/>
    </xf>
    <xf numFmtId="0" fontId="43" fillId="25" borderId="0" xfId="70" applyFont="1" applyFill="1" applyBorder="1" applyAlignment="1">
      <alignment horizontal="left" indent="2"/>
    </xf>
    <xf numFmtId="3" fontId="43" fillId="26" borderId="0" xfId="70" applyNumberFormat="1" applyFont="1" applyFill="1"/>
    <xf numFmtId="0" fontId="122" fillId="25" borderId="0" xfId="70" applyFont="1" applyFill="1" applyBorder="1" applyAlignment="1">
      <alignment vertical="center"/>
    </xf>
    <xf numFmtId="0" fontId="120" fillId="25" borderId="0" xfId="70" applyFont="1" applyFill="1" applyBorder="1" applyAlignment="1">
      <alignment vertical="center"/>
    </xf>
    <xf numFmtId="3" fontId="43" fillId="26" borderId="0" xfId="40" applyNumberFormat="1" applyFont="1" applyFill="1" applyBorder="1" applyAlignment="1">
      <alignment horizontal="right" wrapText="1"/>
    </xf>
    <xf numFmtId="0" fontId="122" fillId="25" borderId="0" xfId="70" applyFont="1" applyFill="1" applyBorder="1" applyAlignment="1">
      <alignment vertical="top"/>
    </xf>
    <xf numFmtId="0" fontId="121" fillId="25" borderId="0" xfId="70" applyFont="1" applyFill="1" applyBorder="1" applyAlignment="1">
      <alignment horizontal="right"/>
    </xf>
    <xf numFmtId="0" fontId="121" fillId="27" borderId="0" xfId="40" applyFont="1" applyFill="1" applyBorder="1"/>
    <xf numFmtId="167" fontId="75" fillId="27" borderId="81" xfId="40" applyNumberFormat="1" applyFont="1" applyFill="1" applyBorder="1" applyAlignment="1">
      <alignment horizontal="right" wrapText="1" indent="1"/>
    </xf>
    <xf numFmtId="167" fontId="17" fillId="27" borderId="81" xfId="40" applyNumberFormat="1" applyFont="1" applyFill="1" applyBorder="1" applyAlignment="1">
      <alignment horizontal="right" wrapText="1" indent="1"/>
    </xf>
    <xf numFmtId="167" fontId="17" fillId="27" borderId="69" xfId="40" applyNumberFormat="1" applyFont="1" applyFill="1" applyBorder="1" applyAlignment="1">
      <alignment horizontal="center" wrapText="1"/>
    </xf>
    <xf numFmtId="167" fontId="17" fillId="27" borderId="81" xfId="40" applyNumberFormat="1" applyFont="1" applyFill="1" applyBorder="1" applyAlignment="1">
      <alignment horizontal="center" wrapText="1"/>
    </xf>
    <xf numFmtId="177" fontId="28" fillId="27" borderId="69" xfId="220" applyNumberFormat="1" applyFont="1" applyFill="1" applyBorder="1" applyAlignment="1">
      <alignment horizontal="center" wrapText="1"/>
    </xf>
    <xf numFmtId="177" fontId="28" fillId="27" borderId="81" xfId="220" applyNumberFormat="1" applyFont="1" applyFill="1" applyBorder="1" applyAlignment="1">
      <alignment horizontal="center" wrapText="1"/>
    </xf>
    <xf numFmtId="165" fontId="75" fillId="27" borderId="69" xfId="58" applyNumberFormat="1" applyFont="1" applyFill="1" applyBorder="1" applyAlignment="1">
      <alignment horizontal="right" wrapText="1" indent="1"/>
    </xf>
    <xf numFmtId="165" fontId="75" fillId="27" borderId="81" xfId="58" applyNumberFormat="1" applyFont="1" applyFill="1" applyBorder="1" applyAlignment="1">
      <alignment horizontal="right" wrapText="1" indent="1"/>
    </xf>
    <xf numFmtId="165" fontId="17" fillId="27" borderId="69" xfId="40" applyNumberFormat="1" applyFont="1" applyFill="1" applyBorder="1" applyAlignment="1">
      <alignment horizontal="right" wrapText="1" indent="1"/>
    </xf>
    <xf numFmtId="165" fontId="17" fillId="27" borderId="81" xfId="40" applyNumberFormat="1" applyFont="1" applyFill="1" applyBorder="1" applyAlignment="1">
      <alignment horizontal="right" wrapText="1" indent="1"/>
    </xf>
    <xf numFmtId="2" fontId="17" fillId="27" borderId="69" xfId="40" applyNumberFormat="1" applyFont="1" applyFill="1" applyBorder="1" applyAlignment="1">
      <alignment horizontal="right" wrapText="1" indent="1"/>
    </xf>
    <xf numFmtId="2" fontId="17" fillId="27" borderId="81" xfId="40" applyNumberFormat="1" applyFont="1" applyFill="1" applyBorder="1" applyAlignment="1">
      <alignment horizontal="right" wrapText="1" indent="1"/>
    </xf>
    <xf numFmtId="49" fontId="16" fillId="25" borderId="57" xfId="62" applyNumberFormat="1" applyFont="1" applyFill="1" applyBorder="1" applyAlignment="1">
      <alignment horizontal="center" vertical="center" wrapText="1"/>
    </xf>
    <xf numFmtId="49" fontId="16" fillId="25" borderId="58" xfId="62" applyNumberFormat="1" applyFont="1" applyFill="1" applyBorder="1" applyAlignment="1">
      <alignment horizontal="center" vertical="center" wrapText="1"/>
    </xf>
    <xf numFmtId="0" fontId="14" fillId="25" borderId="0" xfId="0" applyFont="1" applyFill="1" applyBorder="1" applyAlignment="1">
      <alignment horizontal="left"/>
    </xf>
    <xf numFmtId="0" fontId="16" fillId="25" borderId="0" xfId="70" applyFont="1" applyFill="1" applyBorder="1" applyAlignment="1">
      <alignment horizontal="left"/>
    </xf>
    <xf numFmtId="0" fontId="43" fillId="25" borderId="0" xfId="70" applyFont="1" applyFill="1" applyBorder="1" applyAlignment="1">
      <alignment horizontal="left"/>
    </xf>
    <xf numFmtId="0" fontId="47" fillId="26" borderId="0" xfId="70" applyFont="1" applyFill="1" applyBorder="1" applyAlignment="1">
      <alignment vertical="top"/>
    </xf>
    <xf numFmtId="0" fontId="10" fillId="25" borderId="0" xfId="72" applyFont="1" applyFill="1" applyBorder="1"/>
    <xf numFmtId="3" fontId="8" fillId="0" borderId="0" xfId="70" applyNumberFormat="1" applyFont="1"/>
    <xf numFmtId="0" fontId="7" fillId="26" borderId="0" xfId="63" applyFill="1" applyAlignment="1"/>
    <xf numFmtId="0" fontId="21" fillId="25" borderId="48" xfId="63" applyFont="1" applyFill="1" applyBorder="1" applyAlignment="1">
      <alignment horizontal="right"/>
    </xf>
    <xf numFmtId="0" fontId="7" fillId="25" borderId="0" xfId="63" applyFont="1" applyFill="1" applyAlignment="1">
      <alignment vertical="center"/>
    </xf>
    <xf numFmtId="0" fontId="7" fillId="25" borderId="0" xfId="63" applyFont="1" applyFill="1" applyBorder="1" applyAlignment="1">
      <alignment vertical="center"/>
    </xf>
    <xf numFmtId="0" fontId="7" fillId="26" borderId="0" xfId="63" applyFont="1" applyFill="1" applyAlignment="1">
      <alignment vertical="center"/>
    </xf>
    <xf numFmtId="0" fontId="7" fillId="0" borderId="0" xfId="63" applyFont="1" applyAlignment="1">
      <alignment vertical="center"/>
    </xf>
    <xf numFmtId="0" fontId="7" fillId="25" borderId="0" xfId="63" applyFont="1" applyFill="1"/>
    <xf numFmtId="0" fontId="15" fillId="25" borderId="0" xfId="63" applyFont="1" applyFill="1" applyBorder="1"/>
    <xf numFmtId="0" fontId="7" fillId="26" borderId="0" xfId="63" applyFont="1" applyFill="1"/>
    <xf numFmtId="0" fontId="7" fillId="0" borderId="0" xfId="63" applyFont="1"/>
    <xf numFmtId="0" fontId="15" fillId="26" borderId="0" xfId="63" applyFont="1" applyFill="1" applyBorder="1"/>
    <xf numFmtId="0" fontId="16" fillId="26" borderId="10" xfId="63" applyFont="1" applyFill="1" applyBorder="1" applyAlignment="1"/>
    <xf numFmtId="0" fontId="16" fillId="26" borderId="49" xfId="63" applyFont="1" applyFill="1" applyBorder="1" applyAlignment="1"/>
    <xf numFmtId="0" fontId="11" fillId="26" borderId="0" xfId="63" applyFont="1" applyFill="1" applyBorder="1"/>
    <xf numFmtId="0" fontId="11" fillId="25" borderId="0" xfId="63" applyFont="1" applyFill="1" applyBorder="1"/>
    <xf numFmtId="0" fontId="76" fillId="25" borderId="0" xfId="63" applyFont="1" applyFill="1"/>
    <xf numFmtId="0" fontId="76" fillId="25" borderId="0" xfId="63" applyFont="1" applyFill="1" applyBorder="1"/>
    <xf numFmtId="0" fontId="75" fillId="24" borderId="0" xfId="66" applyFont="1" applyFill="1" applyBorder="1" applyAlignment="1">
      <alignment horizontal="left"/>
    </xf>
    <xf numFmtId="0" fontId="75" fillId="27" borderId="0" xfId="40" applyFont="1" applyFill="1" applyBorder="1" applyAlignment="1"/>
    <xf numFmtId="3" fontId="75" fillId="27" borderId="0" xfId="40" applyNumberFormat="1" applyFont="1" applyFill="1" applyBorder="1" applyAlignment="1">
      <alignment horizontal="right" wrapText="1"/>
    </xf>
    <xf numFmtId="0" fontId="76" fillId="26" borderId="0" xfId="63" applyFont="1" applyFill="1"/>
    <xf numFmtId="0" fontId="76" fillId="0" borderId="0" xfId="63" applyFont="1"/>
    <xf numFmtId="0" fontId="84" fillId="25" borderId="19" xfId="63" applyFont="1" applyFill="1" applyBorder="1"/>
    <xf numFmtId="0" fontId="76" fillId="25" borderId="0" xfId="63" applyFont="1" applyFill="1" applyAlignment="1"/>
    <xf numFmtId="0" fontId="76" fillId="25" borderId="0" xfId="63" applyFont="1" applyFill="1" applyBorder="1" applyAlignment="1"/>
    <xf numFmtId="4" fontId="75" fillId="27" borderId="0" xfId="40" applyNumberFormat="1" applyFont="1" applyFill="1" applyBorder="1" applyAlignment="1">
      <alignment horizontal="right" wrapText="1"/>
    </xf>
    <xf numFmtId="0" fontId="84" fillId="25" borderId="19" xfId="63" applyFont="1" applyFill="1" applyBorder="1" applyAlignment="1"/>
    <xf numFmtId="0" fontId="76" fillId="26" borderId="0" xfId="63" applyFont="1" applyFill="1" applyAlignment="1"/>
    <xf numFmtId="0" fontId="76" fillId="0" borderId="0" xfId="63" applyFont="1" applyAlignment="1"/>
    <xf numFmtId="0" fontId="75" fillId="27" borderId="0" xfId="66" applyFont="1" applyFill="1" applyBorder="1" applyAlignment="1">
      <alignment horizontal="left" indent="1"/>
    </xf>
    <xf numFmtId="0" fontId="75" fillId="27" borderId="0" xfId="66" applyFont="1" applyFill="1" applyBorder="1" applyAlignment="1">
      <alignment horizontal="left"/>
    </xf>
    <xf numFmtId="4" fontId="75" fillId="27" borderId="0" xfId="40" applyNumberFormat="1" applyFont="1" applyFill="1" applyBorder="1" applyAlignment="1">
      <alignment horizontal="right" vertical="center" wrapText="1"/>
    </xf>
    <xf numFmtId="0" fontId="75" fillId="24" borderId="0" xfId="66" applyFont="1" applyFill="1" applyBorder="1" applyAlignment="1">
      <alignment horizontal="left" vertical="top"/>
    </xf>
    <xf numFmtId="0" fontId="75" fillId="27" borderId="0" xfId="40" applyFont="1" applyFill="1" applyBorder="1" applyAlignment="1">
      <alignment horizontal="left" indent="1"/>
    </xf>
    <xf numFmtId="0" fontId="75" fillId="27" borderId="0" xfId="40" applyFont="1" applyFill="1" applyBorder="1"/>
    <xf numFmtId="1" fontId="17" fillId="26" borderId="0" xfId="63" applyNumberFormat="1" applyFont="1" applyFill="1" applyBorder="1" applyAlignment="1">
      <alignment horizontal="center" vertical="center" wrapText="1"/>
    </xf>
    <xf numFmtId="0" fontId="16" fillId="25" borderId="0" xfId="70" applyFont="1" applyFill="1" applyBorder="1" applyAlignment="1">
      <alignment horizontal="center" vertical="center" wrapText="1"/>
    </xf>
    <xf numFmtId="0" fontId="46" fillId="25" borderId="0" xfId="70" applyFont="1" applyFill="1" applyBorder="1"/>
    <xf numFmtId="0" fontId="16" fillId="0" borderId="0" xfId="70" applyFont="1" applyBorder="1" applyAlignment="1">
      <alignment horizontal="center" vertical="center" wrapText="1"/>
    </xf>
    <xf numFmtId="3" fontId="120" fillId="27" borderId="0" xfId="40" applyNumberFormat="1" applyFont="1" applyFill="1" applyBorder="1" applyAlignment="1">
      <alignment horizontal="left" vertical="center" wrapText="1" indent="1"/>
    </xf>
    <xf numFmtId="3" fontId="132" fillId="27" borderId="0" xfId="40" applyNumberFormat="1" applyFont="1" applyFill="1" applyBorder="1" applyAlignment="1">
      <alignment horizontal="left" vertical="center" wrapText="1" indent="1"/>
    </xf>
    <xf numFmtId="3" fontId="72" fillId="27" borderId="0" xfId="40" applyNumberFormat="1" applyFont="1" applyFill="1" applyBorder="1" applyAlignment="1">
      <alignment horizontal="right" wrapText="1"/>
    </xf>
    <xf numFmtId="0" fontId="16" fillId="26" borderId="19" xfId="70" applyFont="1" applyFill="1" applyBorder="1" applyAlignment="1">
      <alignment vertical="center" wrapText="1"/>
    </xf>
    <xf numFmtId="0" fontId="21" fillId="26" borderId="0" xfId="63" applyFont="1" applyFill="1" applyBorder="1" applyAlignment="1">
      <alignment horizontal="left" vertical="top"/>
    </xf>
    <xf numFmtId="0" fontId="47" fillId="24" borderId="0" xfId="40" applyFont="1" applyFill="1" applyBorder="1" applyAlignment="1">
      <alignment horizontal="left" vertical="center"/>
    </xf>
    <xf numFmtId="0" fontId="16" fillId="25" borderId="82" xfId="70" applyFont="1" applyFill="1" applyBorder="1" applyAlignment="1">
      <alignment horizontal="center"/>
    </xf>
    <xf numFmtId="0" fontId="16" fillId="25" borderId="57" xfId="62" applyFont="1" applyFill="1" applyBorder="1" applyAlignment="1">
      <alignment horizontal="center"/>
    </xf>
    <xf numFmtId="0" fontId="16" fillId="25" borderId="12" xfId="62" applyFont="1" applyFill="1" applyBorder="1" applyAlignment="1"/>
    <xf numFmtId="177" fontId="28" fillId="27" borderId="0" xfId="220" applyNumberFormat="1" applyFont="1" applyFill="1" applyBorder="1" applyAlignment="1">
      <alignment horizontal="center" wrapText="1"/>
    </xf>
    <xf numFmtId="0" fontId="16" fillId="25" borderId="10" xfId="62" applyFont="1" applyFill="1" applyBorder="1" applyAlignment="1">
      <alignment horizontal="center"/>
    </xf>
    <xf numFmtId="0" fontId="7" fillId="0" borderId="10" xfId="62" applyBorder="1"/>
    <xf numFmtId="165" fontId="7" fillId="0" borderId="0" xfId="62" applyNumberFormat="1"/>
    <xf numFmtId="167" fontId="136" fillId="26" borderId="69" xfId="0" applyNumberFormat="1" applyFont="1" applyFill="1" applyBorder="1" applyAlignment="1">
      <alignment horizontal="right" indent="1"/>
    </xf>
    <xf numFmtId="167" fontId="137" fillId="26" borderId="0" xfId="62" applyNumberFormat="1" applyFont="1" applyFill="1" applyBorder="1" applyAlignment="1">
      <alignment horizontal="right" indent="1"/>
    </xf>
    <xf numFmtId="167" fontId="137" fillId="26" borderId="79" xfId="62" applyNumberFormat="1" applyFont="1" applyFill="1" applyBorder="1" applyAlignment="1">
      <alignment horizontal="right" indent="1"/>
    </xf>
    <xf numFmtId="167" fontId="137" fillId="26" borderId="80" xfId="62" applyNumberFormat="1" applyFont="1" applyFill="1" applyBorder="1" applyAlignment="1">
      <alignment horizontal="right" indent="1"/>
    </xf>
    <xf numFmtId="167" fontId="136" fillId="26" borderId="0" xfId="0" applyNumberFormat="1" applyFont="1" applyFill="1" applyBorder="1" applyAlignment="1">
      <alignment horizontal="right" indent="1"/>
    </xf>
    <xf numFmtId="167" fontId="136" fillId="26" borderId="81" xfId="0" applyNumberFormat="1" applyFont="1" applyFill="1" applyBorder="1" applyAlignment="1">
      <alignment horizontal="right" indent="1"/>
    </xf>
    <xf numFmtId="0" fontId="16" fillId="25" borderId="12" xfId="0" applyFont="1" applyFill="1" applyBorder="1" applyAlignment="1">
      <alignment horizontal="center"/>
    </xf>
    <xf numFmtId="1" fontId="16" fillId="26" borderId="12" xfId="63" applyNumberFormat="1" applyFont="1" applyFill="1" applyBorder="1" applyAlignment="1">
      <alignment horizontal="center" vertical="center"/>
    </xf>
    <xf numFmtId="1" fontId="16" fillId="26" borderId="12" xfId="63" applyNumberFormat="1" applyFont="1" applyFill="1" applyBorder="1" applyAlignment="1">
      <alignment horizontal="center" vertical="center" wrapText="1"/>
    </xf>
    <xf numFmtId="0" fontId="34" fillId="25" borderId="0" xfId="62" applyFont="1" applyFill="1" applyBorder="1"/>
    <xf numFmtId="0" fontId="84" fillId="25" borderId="19" xfId="63" applyFont="1" applyFill="1" applyBorder="1" applyAlignment="1">
      <alignment horizontal="right" vertical="center"/>
    </xf>
    <xf numFmtId="0" fontId="76" fillId="25" borderId="0" xfId="63" applyFont="1" applyFill="1" applyAlignment="1">
      <alignment horizontal="left" vertical="top"/>
    </xf>
    <xf numFmtId="0" fontId="76" fillId="25" borderId="0" xfId="63" applyFont="1" applyFill="1" applyBorder="1" applyAlignment="1">
      <alignment horizontal="left" vertical="top"/>
    </xf>
    <xf numFmtId="0" fontId="75" fillId="27" borderId="0" xfId="40" applyFont="1" applyFill="1" applyBorder="1" applyAlignment="1">
      <alignment horizontal="left" vertical="top"/>
    </xf>
    <xf numFmtId="0" fontId="76" fillId="26" borderId="0" xfId="63" applyFont="1" applyFill="1" applyAlignment="1">
      <alignment horizontal="left" vertical="top"/>
    </xf>
    <xf numFmtId="0" fontId="84" fillId="25" borderId="19" xfId="63" applyFont="1" applyFill="1" applyBorder="1" applyAlignment="1">
      <alignment horizontal="left" vertical="top"/>
    </xf>
    <xf numFmtId="0" fontId="76" fillId="0" borderId="0" xfId="63" applyFont="1" applyAlignment="1">
      <alignment horizontal="left" vertical="top"/>
    </xf>
    <xf numFmtId="0" fontId="16" fillId="25" borderId="0" xfId="70" applyFont="1" applyFill="1" applyBorder="1" applyAlignment="1">
      <alignment horizontal="center" wrapText="1"/>
    </xf>
    <xf numFmtId="0" fontId="46" fillId="25" borderId="0" xfId="70" applyFont="1" applyFill="1" applyBorder="1" applyAlignment="1"/>
    <xf numFmtId="0" fontId="92" fillId="25" borderId="0" xfId="70" applyFont="1" applyFill="1" applyBorder="1" applyAlignment="1"/>
    <xf numFmtId="167" fontId="86" fillId="27" borderId="0" xfId="40" applyNumberFormat="1" applyFont="1" applyFill="1" applyBorder="1" applyAlignment="1">
      <alignment horizontal="right" wrapText="1" indent="1"/>
    </xf>
    <xf numFmtId="3" fontId="88" fillId="24" borderId="0" xfId="40" applyNumberFormat="1" applyFont="1" applyFill="1" applyBorder="1" applyAlignment="1">
      <alignment horizontal="right" indent="2"/>
    </xf>
    <xf numFmtId="0" fontId="139" fillId="24" borderId="0" xfId="40" applyFont="1" applyFill="1" applyBorder="1" applyAlignment="1">
      <alignment horizontal="left" vertical="center"/>
    </xf>
    <xf numFmtId="3" fontId="104" fillId="27" borderId="0" xfId="40" applyNumberFormat="1" applyFont="1" applyFill="1" applyBorder="1" applyAlignment="1">
      <alignment horizontal="right" wrapText="1" indent="1"/>
    </xf>
    <xf numFmtId="0" fontId="7" fillId="25" borderId="0" xfId="63" applyFont="1" applyFill="1" applyAlignment="1"/>
    <xf numFmtId="0" fontId="16" fillId="0" borderId="0" xfId="70" applyFont="1" applyBorder="1" applyAlignment="1">
      <alignment horizontal="center" wrapText="1"/>
    </xf>
    <xf numFmtId="0" fontId="136" fillId="24" borderId="0" xfId="40" applyFont="1" applyFill="1" applyBorder="1" applyAlignment="1">
      <alignment horizontal="left" vertical="center" indent="2"/>
    </xf>
    <xf numFmtId="3" fontId="86" fillId="24" borderId="0" xfId="40" applyNumberFormat="1" applyFont="1" applyFill="1" applyBorder="1" applyAlignment="1">
      <alignment horizontal="right" indent="2"/>
    </xf>
    <xf numFmtId="3" fontId="140" fillId="24" borderId="0" xfId="40" applyNumberFormat="1" applyFont="1" applyFill="1" applyBorder="1" applyAlignment="1">
      <alignment horizontal="right" indent="2"/>
    </xf>
    <xf numFmtId="3" fontId="141" fillId="24" borderId="0" xfId="40" applyNumberFormat="1" applyFont="1" applyFill="1" applyBorder="1" applyAlignment="1">
      <alignment horizontal="right" indent="2"/>
    </xf>
    <xf numFmtId="0" fontId="23" fillId="25" borderId="0" xfId="63" applyFont="1" applyFill="1" applyBorder="1" applyAlignment="1">
      <alignment horizontal="center" wrapText="1"/>
    </xf>
    <xf numFmtId="0" fontId="52" fillId="25" borderId="0" xfId="63" applyFont="1" applyFill="1" applyBorder="1" applyAlignment="1"/>
    <xf numFmtId="3" fontId="86" fillId="25" borderId="0" xfId="63" applyNumberFormat="1" applyFont="1" applyFill="1" applyBorder="1" applyAlignment="1"/>
    <xf numFmtId="0" fontId="23" fillId="0" borderId="0" xfId="63" applyFont="1" applyBorder="1" applyAlignment="1">
      <alignment horizontal="center" wrapText="1"/>
    </xf>
    <xf numFmtId="0" fontId="16" fillId="25" borderId="0" xfId="63" applyFont="1" applyFill="1" applyBorder="1" applyAlignment="1">
      <alignment horizontal="left" wrapText="1" indent="1"/>
    </xf>
    <xf numFmtId="0" fontId="46" fillId="25" borderId="0" xfId="63" applyFont="1" applyFill="1" applyBorder="1" applyAlignment="1">
      <alignment horizontal="left" indent="1"/>
    </xf>
    <xf numFmtId="0" fontId="84" fillId="25" borderId="19" xfId="63" applyFont="1" applyFill="1" applyBorder="1" applyAlignment="1">
      <alignment horizontal="left" indent="1"/>
    </xf>
    <xf numFmtId="3" fontId="86" fillId="25" borderId="0" xfId="63" applyNumberFormat="1" applyFont="1" applyFill="1" applyBorder="1" applyAlignment="1">
      <alignment horizontal="left" indent="1"/>
    </xf>
    <xf numFmtId="0" fontId="16" fillId="0" borderId="0" xfId="63" applyFont="1" applyBorder="1" applyAlignment="1">
      <alignment horizontal="left" wrapText="1" indent="1"/>
    </xf>
    <xf numFmtId="0" fontId="16" fillId="26" borderId="0" xfId="63" applyFont="1" applyFill="1" applyBorder="1" applyAlignment="1">
      <alignment horizontal="left" wrapText="1" indent="1"/>
    </xf>
    <xf numFmtId="0" fontId="46" fillId="26" borderId="0" xfId="63" applyFont="1" applyFill="1" applyBorder="1" applyAlignment="1">
      <alignment horizontal="left" indent="1"/>
    </xf>
    <xf numFmtId="0" fontId="137" fillId="24" borderId="0" xfId="40" applyFont="1" applyFill="1" applyBorder="1" applyAlignment="1">
      <alignment horizontal="left" vertical="center"/>
    </xf>
    <xf numFmtId="0" fontId="46" fillId="26" borderId="0" xfId="70" applyFont="1" applyFill="1" applyBorder="1" applyAlignment="1">
      <alignment horizontal="left" indent="1"/>
    </xf>
    <xf numFmtId="0" fontId="7" fillId="26" borderId="0" xfId="63" applyFill="1" applyAlignment="1">
      <alignment horizontal="left" indent="1"/>
    </xf>
    <xf numFmtId="0" fontId="7" fillId="26" borderId="0" xfId="63" applyFill="1" applyBorder="1" applyAlignment="1">
      <alignment horizontal="left" indent="1"/>
    </xf>
    <xf numFmtId="0" fontId="7" fillId="0" borderId="0" xfId="63" applyAlignment="1">
      <alignment horizontal="left" indent="1"/>
    </xf>
    <xf numFmtId="167" fontId="136" fillId="24" borderId="0" xfId="315" applyNumberFormat="1" applyFont="1" applyFill="1" applyBorder="1" applyAlignment="1">
      <alignment horizontal="left" vertical="center" indent="2"/>
    </xf>
    <xf numFmtId="0" fontId="21" fillId="26" borderId="0" xfId="63" applyFont="1" applyFill="1" applyBorder="1" applyAlignment="1">
      <alignment horizontal="left"/>
    </xf>
    <xf numFmtId="3" fontId="135" fillId="26" borderId="0" xfId="63" applyNumberFormat="1" applyFont="1" applyFill="1" applyBorder="1" applyAlignment="1">
      <alignment horizontal="center"/>
    </xf>
    <xf numFmtId="3" fontId="135" fillId="26" borderId="0" xfId="63" applyNumberFormat="1" applyFont="1" applyFill="1" applyBorder="1" applyAlignment="1">
      <alignment horizontal="right"/>
    </xf>
    <xf numFmtId="0" fontId="34" fillId="25" borderId="0" xfId="63" applyFont="1" applyFill="1" applyBorder="1" applyAlignment="1"/>
    <xf numFmtId="0" fontId="7" fillId="25" borderId="18" xfId="70" applyFill="1" applyBorder="1" applyAlignment="1">
      <alignment horizontal="center"/>
    </xf>
    <xf numFmtId="0" fontId="16" fillId="25" borderId="18" xfId="70" applyFont="1" applyFill="1" applyBorder="1" applyAlignment="1">
      <alignment horizontal="center"/>
    </xf>
    <xf numFmtId="0" fontId="14" fillId="25" borderId="0" xfId="70" applyFont="1" applyFill="1" applyBorder="1" applyAlignment="1">
      <alignment vertical="center"/>
    </xf>
    <xf numFmtId="0" fontId="7" fillId="25" borderId="19" xfId="72" applyFill="1" applyBorder="1" applyAlignment="1">
      <alignment vertical="center"/>
    </xf>
    <xf numFmtId="0" fontId="89" fillId="25" borderId="0" xfId="0" applyFont="1" applyFill="1" applyBorder="1" applyAlignment="1"/>
    <xf numFmtId="0" fontId="21" fillId="24" borderId="0" xfId="40" applyFont="1" applyFill="1" applyBorder="1" applyAlignment="1">
      <alignment wrapText="1"/>
    </xf>
    <xf numFmtId="0" fontId="17" fillId="24" borderId="0" xfId="40" applyFont="1" applyFill="1" applyBorder="1" applyAlignment="1" applyProtection="1">
      <alignment horizontal="left" indent="1"/>
    </xf>
    <xf numFmtId="0" fontId="0" fillId="25" borderId="0" xfId="0" applyFill="1" applyBorder="1" applyProtection="1"/>
    <xf numFmtId="0" fontId="0" fillId="25" borderId="18" xfId="0" applyFill="1" applyBorder="1" applyProtection="1"/>
    <xf numFmtId="0" fontId="18"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25" borderId="23" xfId="0" applyFill="1" applyBorder="1"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65"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80" fillId="26" borderId="15" xfId="0" applyFont="1" applyFill="1" applyBorder="1" applyAlignment="1" applyProtection="1">
      <alignment vertical="center"/>
    </xf>
    <xf numFmtId="0" fontId="103" fillId="26" borderId="16" xfId="0" applyFont="1" applyFill="1" applyBorder="1" applyAlignment="1" applyProtection="1">
      <alignment vertical="center"/>
    </xf>
    <xf numFmtId="0" fontId="103" fillId="26" borderId="17" xfId="0" applyFont="1" applyFill="1" applyBorder="1" applyAlignment="1" applyProtection="1">
      <alignment vertical="center"/>
    </xf>
    <xf numFmtId="0" fontId="0" fillId="0" borderId="0" xfId="0" applyAlignment="1" applyProtection="1">
      <alignment vertical="center"/>
      <protection locked="0"/>
    </xf>
    <xf numFmtId="0" fontId="18" fillId="25" borderId="20" xfId="0" applyFont="1" applyFill="1" applyBorder="1" applyProtection="1"/>
    <xf numFmtId="0" fontId="16" fillId="25" borderId="0" xfId="0" applyFont="1" applyFill="1" applyBorder="1" applyAlignment="1" applyProtection="1">
      <alignment horizontal="center" vertical="center"/>
    </xf>
    <xf numFmtId="0" fontId="16" fillId="25" borderId="13" xfId="0" applyFont="1" applyFill="1" applyBorder="1" applyAlignment="1" applyProtection="1">
      <alignment horizontal="right" vertical="center"/>
    </xf>
    <xf numFmtId="0" fontId="16" fillId="25" borderId="13" xfId="0" applyFont="1" applyFill="1" applyBorder="1" applyAlignment="1" applyProtection="1">
      <alignment horizontal="center" vertical="center"/>
    </xf>
    <xf numFmtId="0" fontId="16" fillId="25" borderId="13" xfId="0" applyFont="1" applyFill="1" applyBorder="1" applyAlignment="1" applyProtection="1">
      <alignment vertical="center"/>
    </xf>
    <xf numFmtId="0" fontId="16" fillId="25" borderId="13" xfId="0" applyFont="1" applyFill="1" applyBorder="1" applyAlignment="1" applyProtection="1">
      <alignment horizontal="center"/>
    </xf>
    <xf numFmtId="0" fontId="16" fillId="25" borderId="13" xfId="0" applyFont="1" applyFill="1" applyBorder="1" applyAlignment="1" applyProtection="1">
      <alignment horizontal="right"/>
    </xf>
    <xf numFmtId="0" fontId="16" fillId="25" borderId="13" xfId="0" applyFont="1" applyFill="1" applyBorder="1" applyAlignment="1" applyProtection="1"/>
    <xf numFmtId="0" fontId="15" fillId="25" borderId="0" xfId="0" applyFont="1" applyFill="1" applyBorder="1" applyProtection="1"/>
    <xf numFmtId="0" fontId="61" fillId="25" borderId="0" xfId="0" applyFont="1" applyFill="1" applyProtection="1"/>
    <xf numFmtId="0" fontId="61" fillId="25" borderId="20" xfId="0" applyFont="1" applyFill="1" applyBorder="1" applyProtection="1"/>
    <xf numFmtId="0" fontId="61" fillId="0" borderId="0" xfId="0" applyFont="1" applyProtection="1">
      <protection locked="0"/>
    </xf>
    <xf numFmtId="0" fontId="18" fillId="25" borderId="0" xfId="0" applyFont="1" applyFill="1" applyBorder="1" applyProtection="1"/>
    <xf numFmtId="0" fontId="10" fillId="25" borderId="0" xfId="0" applyFont="1" applyFill="1" applyBorder="1" applyProtection="1"/>
    <xf numFmtId="0" fontId="18" fillId="0" borderId="0" xfId="0" applyFont="1" applyBorder="1" applyProtection="1"/>
    <xf numFmtId="0" fontId="64" fillId="25" borderId="0" xfId="0" applyFont="1" applyFill="1" applyBorder="1" applyProtection="1"/>
    <xf numFmtId="0" fontId="62" fillId="25" borderId="0" xfId="0" applyFont="1" applyFill="1" applyProtection="1"/>
    <xf numFmtId="0" fontId="62" fillId="25" borderId="20" xfId="0" applyFont="1" applyFill="1" applyBorder="1" applyProtection="1"/>
    <xf numFmtId="0" fontId="68" fillId="25" borderId="0" xfId="0" applyFont="1" applyFill="1" applyBorder="1" applyProtection="1"/>
    <xf numFmtId="0" fontId="62" fillId="0" borderId="0" xfId="0" applyFont="1" applyProtection="1">
      <protection locked="0"/>
    </xf>
    <xf numFmtId="0" fontId="21" fillId="0" borderId="0" xfId="0" applyFont="1" applyBorder="1" applyAlignment="1" applyProtection="1"/>
    <xf numFmtId="0" fontId="0" fillId="25" borderId="0" xfId="0" applyFill="1" applyBorder="1" applyAlignment="1" applyProtection="1">
      <alignment vertical="center"/>
    </xf>
    <xf numFmtId="167" fontId="75" fillId="25" borderId="0" xfId="0" applyNumberFormat="1" applyFont="1" applyFill="1" applyBorder="1" applyAlignment="1" applyProtection="1"/>
    <xf numFmtId="167" fontId="75" fillId="26" borderId="0" xfId="0" applyNumberFormat="1" applyFont="1" applyFill="1" applyBorder="1" applyAlignment="1" applyProtection="1"/>
    <xf numFmtId="167" fontId="16" fillId="25" borderId="0" xfId="0" applyNumberFormat="1" applyFont="1" applyFill="1" applyBorder="1" applyAlignment="1" applyProtection="1"/>
    <xf numFmtId="167" fontId="16" fillId="26" borderId="0" xfId="0" applyNumberFormat="1" applyFont="1" applyFill="1" applyBorder="1" applyAlignment="1" applyProtection="1"/>
    <xf numFmtId="0" fontId="46" fillId="25" borderId="0" xfId="0" applyFont="1" applyFill="1" applyProtection="1"/>
    <xf numFmtId="0" fontId="46" fillId="25" borderId="20" xfId="0" applyFont="1" applyFill="1" applyBorder="1" applyProtection="1"/>
    <xf numFmtId="0" fontId="11" fillId="25" borderId="0" xfId="0" applyFont="1" applyFill="1" applyBorder="1" applyProtection="1"/>
    <xf numFmtId="0" fontId="46" fillId="0" borderId="0" xfId="0" applyFont="1" applyProtection="1">
      <protection locked="0"/>
    </xf>
    <xf numFmtId="167" fontId="17" fillId="25" borderId="0" xfId="0" applyNumberFormat="1" applyFont="1" applyFill="1" applyBorder="1" applyAlignment="1" applyProtection="1"/>
    <xf numFmtId="167" fontId="17" fillId="26" borderId="0" xfId="0" applyNumberFormat="1" applyFont="1" applyFill="1" applyBorder="1" applyAlignment="1" applyProtection="1"/>
    <xf numFmtId="167" fontId="17" fillId="26" borderId="0" xfId="0" applyNumberFormat="1" applyFont="1" applyFill="1" applyBorder="1" applyAlignment="1" applyProtection="1">
      <alignment horizontal="right"/>
      <protection locked="0"/>
    </xf>
    <xf numFmtId="0" fontId="66" fillId="25" borderId="20" xfId="0" applyFont="1" applyFill="1" applyBorder="1" applyAlignment="1" applyProtection="1">
      <alignment horizontal="center"/>
    </xf>
    <xf numFmtId="0" fontId="34" fillId="25" borderId="0" xfId="0" applyFont="1" applyFill="1" applyBorder="1" applyProtection="1"/>
    <xf numFmtId="0" fontId="81" fillId="25" borderId="0" xfId="0" applyFont="1" applyFill="1" applyBorder="1" applyAlignment="1" applyProtection="1">
      <alignment horizontal="left" vertical="center"/>
    </xf>
    <xf numFmtId="1" fontId="17" fillId="25" borderId="0" xfId="0" applyNumberFormat="1" applyFont="1" applyFill="1" applyBorder="1" applyAlignment="1" applyProtection="1">
      <alignment horizontal="center"/>
    </xf>
    <xf numFmtId="3" fontId="17" fillId="25" borderId="0" xfId="0" applyNumberFormat="1" applyFont="1" applyFill="1" applyBorder="1" applyAlignment="1" applyProtection="1">
      <alignment horizontal="center"/>
    </xf>
    <xf numFmtId="0" fontId="0" fillId="0" borderId="18" xfId="0" applyFill="1" applyBorder="1" applyProtection="1"/>
    <xf numFmtId="0" fontId="16" fillId="25" borderId="0" xfId="0" applyFont="1" applyFill="1" applyBorder="1" applyAlignment="1" applyProtection="1">
      <alignment horizontal="right"/>
    </xf>
    <xf numFmtId="0" fontId="14" fillId="25" borderId="22" xfId="0" applyFont="1" applyFill="1" applyBorder="1" applyAlignment="1" applyProtection="1">
      <alignment horizontal="left"/>
    </xf>
    <xf numFmtId="0" fontId="21" fillId="25" borderId="22" xfId="0" applyFont="1" applyFill="1" applyBorder="1" applyProtection="1"/>
    <xf numFmtId="0" fontId="46"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6" fillId="25" borderId="0" xfId="0" applyFont="1" applyFill="1" applyBorder="1" applyAlignment="1" applyProtection="1">
      <alignment horizontal="center"/>
    </xf>
    <xf numFmtId="0" fontId="0" fillId="25" borderId="0" xfId="0" applyFill="1" applyBorder="1" applyAlignment="1" applyProtection="1">
      <alignment vertical="justify"/>
    </xf>
    <xf numFmtId="0" fontId="10" fillId="25" borderId="19" xfId="0" applyFont="1" applyFill="1" applyBorder="1" applyProtection="1"/>
    <xf numFmtId="0" fontId="63" fillId="25" borderId="0" xfId="0" applyFont="1" applyFill="1" applyBorder="1" applyProtection="1"/>
    <xf numFmtId="0" fontId="64" fillId="25" borderId="19" xfId="0" applyFont="1" applyFill="1" applyBorder="1" applyProtection="1"/>
    <xf numFmtId="0" fontId="8" fillId="25" borderId="0" xfId="0" applyFont="1" applyFill="1" applyBorder="1" applyProtection="1"/>
    <xf numFmtId="0" fontId="18" fillId="25" borderId="0" xfId="0" applyFont="1" applyFill="1" applyProtection="1"/>
    <xf numFmtId="0" fontId="17" fillId="25" borderId="0" xfId="0" applyFont="1" applyFill="1" applyBorder="1" applyProtection="1"/>
    <xf numFmtId="0" fontId="15" fillId="25" borderId="19" xfId="0" applyFont="1" applyFill="1" applyBorder="1" applyProtection="1"/>
    <xf numFmtId="0" fontId="18" fillId="0" borderId="0" xfId="0" applyFont="1" applyProtection="1">
      <protection locked="0"/>
    </xf>
    <xf numFmtId="0" fontId="16" fillId="25" borderId="0" xfId="0" applyFont="1" applyFill="1" applyBorder="1" applyAlignment="1" applyProtection="1">
      <alignment horizontal="left"/>
    </xf>
    <xf numFmtId="0" fontId="11" fillId="25" borderId="19" xfId="0" applyFont="1" applyFill="1" applyBorder="1" applyProtection="1"/>
    <xf numFmtId="165" fontId="17" fillId="25" borderId="0" xfId="0" applyNumberFormat="1" applyFont="1" applyFill="1" applyBorder="1" applyAlignment="1" applyProtection="1">
      <alignment horizontal="center"/>
    </xf>
    <xf numFmtId="165" fontId="8" fillId="25" borderId="0" xfId="0" applyNumberFormat="1" applyFont="1" applyFill="1" applyBorder="1" applyAlignment="1" applyProtection="1">
      <alignment horizontal="center"/>
    </xf>
    <xf numFmtId="0" fontId="61" fillId="25" borderId="0" xfId="0" applyFont="1" applyFill="1" applyBorder="1" applyProtection="1"/>
    <xf numFmtId="167" fontId="75" fillId="26" borderId="0" xfId="0" applyNumberFormat="1" applyFont="1" applyFill="1" applyBorder="1" applyAlignment="1" applyProtection="1">
      <alignment horizontal="right"/>
    </xf>
    <xf numFmtId="0" fontId="16" fillId="27" borderId="0" xfId="40" applyFont="1" applyFill="1" applyBorder="1" applyAlignment="1" applyProtection="1">
      <alignment horizontal="left" indent="1"/>
    </xf>
    <xf numFmtId="167" fontId="16" fillId="26" borderId="0" xfId="0" applyNumberFormat="1" applyFont="1" applyFill="1" applyBorder="1" applyAlignment="1" applyProtection="1">
      <alignment horizontal="right"/>
    </xf>
    <xf numFmtId="0" fontId="18" fillId="25" borderId="0" xfId="0" applyFont="1" applyFill="1" applyBorder="1" applyAlignment="1" applyProtection="1">
      <alignment vertical="center"/>
    </xf>
    <xf numFmtId="167" fontId="17" fillId="26" borderId="0" xfId="0" applyNumberFormat="1" applyFont="1" applyFill="1" applyBorder="1" applyAlignment="1" applyProtection="1">
      <alignment horizontal="right"/>
    </xf>
    <xf numFmtId="169" fontId="60" fillId="25" borderId="0" xfId="0" applyNumberFormat="1" applyFont="1" applyFill="1" applyBorder="1" applyAlignment="1" applyProtection="1">
      <alignment horizontal="center"/>
    </xf>
    <xf numFmtId="165" fontId="117" fillId="25" borderId="0" xfId="0" applyNumberFormat="1" applyFont="1" applyFill="1" applyBorder="1" applyAlignment="1" applyProtection="1">
      <alignment horizontal="center"/>
    </xf>
    <xf numFmtId="165" fontId="21" fillId="25" borderId="0" xfId="0" applyNumberFormat="1" applyFont="1" applyFill="1" applyBorder="1" applyAlignment="1" applyProtection="1">
      <alignment horizontal="right"/>
    </xf>
    <xf numFmtId="0" fontId="46" fillId="25" borderId="0" xfId="0" applyFont="1" applyFill="1" applyBorder="1" applyProtection="1"/>
    <xf numFmtId="0" fontId="19" fillId="30" borderId="19" xfId="0" applyFont="1" applyFill="1" applyBorder="1" applyAlignment="1" applyProtection="1">
      <alignment horizontal="center" vertical="center"/>
    </xf>
    <xf numFmtId="0" fontId="0" fillId="25" borderId="0" xfId="0" applyFill="1" applyBorder="1" applyAlignment="1" applyProtection="1">
      <alignment horizontal="left"/>
    </xf>
    <xf numFmtId="0" fontId="0" fillId="26" borderId="0" xfId="0" applyFill="1" applyProtection="1"/>
    <xf numFmtId="0" fontId="0" fillId="0" borderId="0" xfId="0" applyProtection="1"/>
    <xf numFmtId="0" fontId="14" fillId="25" borderId="23" xfId="0" applyFont="1" applyFill="1" applyBorder="1" applyAlignment="1" applyProtection="1">
      <alignment horizontal="left"/>
    </xf>
    <xf numFmtId="0" fontId="21" fillId="25" borderId="22" xfId="0" applyFont="1" applyFill="1" applyBorder="1" applyAlignment="1" applyProtection="1">
      <alignment horizontal="right"/>
    </xf>
    <xf numFmtId="0" fontId="14" fillId="25" borderId="20" xfId="0" applyFont="1" applyFill="1" applyBorder="1" applyAlignment="1" applyProtection="1">
      <alignment horizontal="left"/>
    </xf>
    <xf numFmtId="0" fontId="21" fillId="0" borderId="0" xfId="0" applyFont="1" applyBorder="1" applyAlignment="1" applyProtection="1">
      <alignment vertical="center"/>
    </xf>
    <xf numFmtId="0" fontId="14" fillId="25" borderId="0" xfId="0" applyFont="1" applyFill="1" applyBorder="1" applyAlignment="1" applyProtection="1">
      <alignment horizontal="left"/>
    </xf>
    <xf numFmtId="0" fontId="46" fillId="25" borderId="0" xfId="0" applyFont="1" applyFill="1" applyBorder="1" applyAlignment="1" applyProtection="1">
      <alignment horizontal="left"/>
    </xf>
    <xf numFmtId="0" fontId="80" fillId="26" borderId="15" xfId="0" applyFont="1" applyFill="1" applyBorder="1" applyAlignment="1" applyProtection="1"/>
    <xf numFmtId="0" fontId="0" fillId="25" borderId="0" xfId="0" applyFill="1" applyBorder="1" applyAlignment="1" applyProtection="1"/>
    <xf numFmtId="0" fontId="16" fillId="25" borderId="0" xfId="0" applyFont="1" applyFill="1" applyBorder="1" applyAlignment="1" applyProtection="1">
      <alignment horizontal="center" vertical="distributed"/>
    </xf>
    <xf numFmtId="0" fontId="28" fillId="25" borderId="0" xfId="0" applyFont="1" applyFill="1" applyProtection="1"/>
    <xf numFmtId="0" fontId="28" fillId="25" borderId="20" xfId="0" applyFont="1" applyFill="1" applyBorder="1" applyProtection="1"/>
    <xf numFmtId="0" fontId="28" fillId="25" borderId="0" xfId="0" applyFont="1" applyFill="1" applyBorder="1" applyProtection="1"/>
    <xf numFmtId="0" fontId="28" fillId="0" borderId="0" xfId="0" applyFont="1" applyProtection="1">
      <protection locked="0"/>
    </xf>
    <xf numFmtId="0" fontId="26" fillId="25" borderId="0" xfId="0" applyFont="1" applyFill="1" applyProtection="1"/>
    <xf numFmtId="0" fontId="26" fillId="0" borderId="0" xfId="0" applyFont="1" applyProtection="1">
      <protection locked="0"/>
    </xf>
    <xf numFmtId="0" fontId="26" fillId="25" borderId="20" xfId="0" applyFont="1" applyFill="1" applyBorder="1" applyProtection="1"/>
    <xf numFmtId="0" fontId="21" fillId="25" borderId="0" xfId="0" applyFont="1" applyFill="1" applyBorder="1" applyAlignment="1" applyProtection="1">
      <alignment horizontal="right"/>
    </xf>
    <xf numFmtId="164" fontId="16" fillId="25" borderId="0" xfId="0" applyNumberFormat="1" applyFont="1" applyFill="1" applyBorder="1" applyAlignment="1" applyProtection="1">
      <alignment horizontal="center"/>
    </xf>
    <xf numFmtId="164" fontId="60" fillId="25" borderId="0" xfId="0" applyNumberFormat="1" applyFont="1" applyFill="1" applyBorder="1" applyAlignment="1" applyProtection="1">
      <alignment horizontal="center"/>
    </xf>
    <xf numFmtId="0" fontId="60" fillId="25" borderId="0" xfId="0" applyFont="1" applyFill="1" applyBorder="1" applyAlignment="1" applyProtection="1">
      <alignment horizontal="left"/>
    </xf>
    <xf numFmtId="1" fontId="16" fillId="25" borderId="0" xfId="0" applyNumberFormat="1" applyFont="1" applyFill="1" applyBorder="1" applyAlignment="1" applyProtection="1">
      <alignment horizontal="center"/>
    </xf>
    <xf numFmtId="0" fontId="29" fillId="25" borderId="20" xfId="0" applyFont="1" applyFill="1" applyBorder="1" applyProtection="1"/>
    <xf numFmtId="0" fontId="118" fillId="25" borderId="0" xfId="0" applyFont="1" applyFill="1" applyProtection="1"/>
    <xf numFmtId="164" fontId="67" fillId="25" borderId="0" xfId="0" applyNumberFormat="1" applyFont="1" applyFill="1" applyBorder="1" applyAlignment="1" applyProtection="1">
      <alignment horizontal="center"/>
    </xf>
    <xf numFmtId="0" fontId="118" fillId="0" borderId="0" xfId="0" applyFont="1" applyProtection="1">
      <protection locked="0"/>
    </xf>
    <xf numFmtId="0" fontId="19" fillId="30" borderId="20" xfId="0" applyFont="1" applyFill="1" applyBorder="1" applyAlignment="1" applyProtection="1">
      <alignment horizontal="center" vertical="center"/>
    </xf>
    <xf numFmtId="0" fontId="21" fillId="26" borderId="0" xfId="63" applyFont="1" applyFill="1" applyBorder="1" applyAlignment="1">
      <alignment horizontal="left" wrapText="1"/>
    </xf>
    <xf numFmtId="0" fontId="16" fillId="0" borderId="0" xfId="70" applyFont="1" applyBorder="1" applyAlignment="1">
      <alignment horizontal="left" indent="1"/>
    </xf>
    <xf numFmtId="0" fontId="14" fillId="25" borderId="22" xfId="62" applyFont="1" applyFill="1" applyBorder="1" applyAlignment="1">
      <alignment horizontal="left"/>
    </xf>
    <xf numFmtId="167" fontId="86" fillId="27" borderId="0" xfId="40" applyNumberFormat="1" applyFont="1" applyFill="1" applyBorder="1" applyAlignment="1">
      <alignment horizontal="right" wrapText="1"/>
    </xf>
    <xf numFmtId="3" fontId="86" fillId="27" borderId="0" xfId="40" applyNumberFormat="1" applyFont="1" applyFill="1" applyBorder="1" applyAlignment="1">
      <alignment horizontal="right" wrapText="1"/>
    </xf>
    <xf numFmtId="0" fontId="75" fillId="24" borderId="83" xfId="66" applyFont="1" applyFill="1" applyBorder="1" applyAlignment="1">
      <alignment horizontal="left" indent="1"/>
    </xf>
    <xf numFmtId="3" fontId="104" fillId="24" borderId="0" xfId="40" applyNumberFormat="1" applyFont="1" applyFill="1" applyBorder="1" applyAlignment="1">
      <alignment horizontal="right" indent="2"/>
    </xf>
    <xf numFmtId="0" fontId="75" fillId="24" borderId="0" xfId="66" applyFont="1" applyFill="1" applyBorder="1" applyAlignment="1">
      <alignment horizontal="left" indent="1"/>
    </xf>
    <xf numFmtId="167" fontId="136" fillId="24" borderId="83" xfId="315" applyNumberFormat="1" applyFont="1" applyFill="1" applyBorder="1" applyAlignment="1">
      <alignment horizontal="left" vertical="center" indent="2"/>
    </xf>
    <xf numFmtId="167" fontId="104" fillId="27" borderId="0" xfId="40" applyNumberFormat="1" applyFont="1" applyFill="1" applyBorder="1" applyAlignment="1">
      <alignment horizontal="right" wrapText="1"/>
    </xf>
    <xf numFmtId="3" fontId="104" fillId="27" borderId="0" xfId="40" applyNumberFormat="1" applyFont="1" applyFill="1" applyBorder="1" applyAlignment="1">
      <alignment horizontal="right" wrapText="1"/>
    </xf>
    <xf numFmtId="167" fontId="14"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43" fillId="24" borderId="0" xfId="40" applyNumberFormat="1" applyFont="1" applyFill="1" applyBorder="1" applyAlignment="1">
      <alignment horizontal="right" indent="2"/>
    </xf>
    <xf numFmtId="0" fontId="75" fillId="24" borderId="83" xfId="66" applyFont="1" applyFill="1" applyBorder="1" applyAlignment="1">
      <alignment horizontal="left"/>
    </xf>
    <xf numFmtId="0" fontId="137" fillId="26" borderId="0" xfId="70" applyFont="1" applyFill="1" applyBorder="1" applyAlignment="1">
      <alignment horizontal="center" vertical="center" wrapText="1"/>
    </xf>
    <xf numFmtId="0" fontId="16" fillId="25" borderId="0" xfId="227" applyFont="1" applyFill="1" applyBorder="1" applyAlignment="1">
      <alignment horizontal="center" vertical="center" wrapText="1"/>
    </xf>
    <xf numFmtId="0" fontId="46" fillId="25" borderId="0" xfId="227" applyFont="1" applyFill="1" applyBorder="1"/>
    <xf numFmtId="0" fontId="16" fillId="0" borderId="0" xfId="227" applyFont="1" applyBorder="1" applyAlignment="1">
      <alignment horizontal="center" vertical="center" wrapText="1"/>
    </xf>
    <xf numFmtId="0" fontId="89" fillId="25" borderId="0" xfId="63" applyFont="1" applyFill="1" applyBorder="1" applyAlignment="1"/>
    <xf numFmtId="1" fontId="16" fillId="26" borderId="0" xfId="227" applyNumberFormat="1" applyFont="1" applyFill="1" applyBorder="1" applyAlignment="1">
      <alignment horizontal="center" vertical="center" wrapText="1"/>
    </xf>
    <xf numFmtId="0" fontId="45" fillId="26" borderId="0" xfId="227" applyFont="1" applyFill="1" applyBorder="1" applyAlignment="1"/>
    <xf numFmtId="0" fontId="8" fillId="26" borderId="0" xfId="63" applyFont="1" applyFill="1" applyAlignment="1"/>
    <xf numFmtId="0" fontId="7" fillId="25" borderId="0" xfId="72" applyFill="1" applyBorder="1"/>
    <xf numFmtId="0" fontId="14" fillId="25" borderId="0" xfId="62" applyFont="1" applyFill="1" applyBorder="1" applyAlignment="1">
      <alignment horizontal="left" vertical="center"/>
    </xf>
    <xf numFmtId="0" fontId="7" fillId="25" borderId="0" xfId="72" applyFill="1" applyBorder="1" applyAlignment="1">
      <alignment vertical="center"/>
    </xf>
    <xf numFmtId="0" fontId="88" fillId="25" borderId="0" xfId="71" applyFont="1" applyFill="1" applyBorder="1" applyAlignment="1">
      <alignment horizontal="left" vertical="center"/>
    </xf>
    <xf numFmtId="3" fontId="78" fillId="24" borderId="0" xfId="40" applyNumberFormat="1" applyFont="1" applyFill="1" applyBorder="1" applyAlignment="1">
      <alignment horizontal="left" vertical="center" wrapText="1" indent="1"/>
    </xf>
    <xf numFmtId="0" fontId="10" fillId="25" borderId="19" xfId="72" applyFont="1" applyFill="1" applyBorder="1"/>
    <xf numFmtId="0" fontId="134" fillId="25" borderId="0" xfId="62" applyFont="1" applyFill="1" applyBorder="1" applyAlignment="1">
      <alignment horizontal="center" vertical="center"/>
    </xf>
    <xf numFmtId="0" fontId="17" fillId="25" borderId="12" xfId="62" applyFont="1" applyFill="1" applyBorder="1" applyAlignment="1">
      <alignment horizontal="center" vertical="center" wrapText="1"/>
    </xf>
    <xf numFmtId="0" fontId="52" fillId="25" borderId="0" xfId="62" applyFont="1" applyFill="1" applyAlignment="1">
      <alignment vertical="center"/>
    </xf>
    <xf numFmtId="0" fontId="52" fillId="25" borderId="0" xfId="62" applyFont="1" applyFill="1" applyBorder="1" applyAlignment="1">
      <alignment vertical="center"/>
    </xf>
    <xf numFmtId="179" fontId="75" fillId="26" borderId="0" xfId="71" applyNumberFormat="1" applyFont="1" applyFill="1" applyBorder="1" applyAlignment="1">
      <alignment horizontal="right" vertical="center"/>
    </xf>
    <xf numFmtId="0" fontId="10" fillId="25" borderId="19" xfId="72" applyFont="1" applyFill="1" applyBorder="1" applyAlignment="1">
      <alignment vertical="center"/>
    </xf>
    <xf numFmtId="0" fontId="52" fillId="0" borderId="0" xfId="62" applyFont="1" applyAlignment="1">
      <alignment vertical="center"/>
    </xf>
    <xf numFmtId="0" fontId="16" fillId="27" borderId="0" xfId="316" applyFont="1" applyFill="1" applyBorder="1" applyAlignment="1">
      <alignment horizontal="left"/>
    </xf>
    <xf numFmtId="179" fontId="78" fillId="26" borderId="0" xfId="71" applyNumberFormat="1" applyFont="1" applyFill="1" applyBorder="1" applyAlignment="1">
      <alignment horizontal="right" vertical="center"/>
    </xf>
    <xf numFmtId="3" fontId="10" fillId="25" borderId="0" xfId="72" applyNumberFormat="1" applyFont="1" applyFill="1" applyBorder="1"/>
    <xf numFmtId="3" fontId="50" fillId="0" borderId="0" xfId="62" applyNumberFormat="1" applyFont="1"/>
    <xf numFmtId="0" fontId="10" fillId="0" borderId="0" xfId="62" applyFont="1"/>
    <xf numFmtId="0" fontId="16" fillId="25" borderId="12" xfId="62" applyFont="1" applyFill="1" applyBorder="1" applyAlignment="1">
      <alignment horizontal="center" vertical="center" wrapText="1"/>
    </xf>
    <xf numFmtId="0" fontId="16" fillId="27" borderId="0" xfId="316" applyFont="1" applyFill="1" applyBorder="1" applyAlignment="1">
      <alignment horizontal="left" indent="1"/>
    </xf>
    <xf numFmtId="0" fontId="14" fillId="25" borderId="0" xfId="62" applyFont="1" applyFill="1" applyAlignment="1"/>
    <xf numFmtId="0" fontId="14" fillId="0" borderId="0" xfId="62" applyFont="1" applyBorder="1" applyAlignment="1"/>
    <xf numFmtId="0" fontId="14" fillId="25" borderId="19" xfId="72" applyFont="1" applyFill="1" applyBorder="1" applyAlignment="1"/>
    <xf numFmtId="0" fontId="14" fillId="25" borderId="0" xfId="72" applyFont="1" applyFill="1" applyBorder="1" applyAlignment="1"/>
    <xf numFmtId="0" fontId="14" fillId="0" borderId="0" xfId="62" applyFont="1" applyAlignment="1"/>
    <xf numFmtId="0" fontId="19" fillId="0" borderId="0" xfId="71" applyFont="1" applyFill="1" applyBorder="1" applyAlignment="1">
      <alignment horizontal="center" vertical="center"/>
    </xf>
    <xf numFmtId="167" fontId="104" fillId="24" borderId="0" xfId="315" applyNumberFormat="1" applyFont="1" applyFill="1" applyBorder="1" applyAlignment="1">
      <alignment horizontal="left" vertical="center"/>
    </xf>
    <xf numFmtId="165" fontId="76" fillId="0" borderId="0" xfId="70" applyNumberFormat="1" applyFont="1" applyFill="1"/>
    <xf numFmtId="0" fontId="113" fillId="0" borderId="0" xfId="70" applyFont="1" applyFill="1"/>
    <xf numFmtId="165" fontId="113" fillId="0" borderId="0" xfId="70" applyNumberFormat="1" applyFont="1" applyFill="1" applyAlignment="1">
      <alignment vertical="center"/>
    </xf>
    <xf numFmtId="0" fontId="46"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4" fillId="0" borderId="0" xfId="51" applyFont="1" applyFill="1" applyAlignment="1">
      <alignment horizontal="center"/>
    </xf>
    <xf numFmtId="167" fontId="46" fillId="0" borderId="0" xfId="51" applyNumberFormat="1" applyFont="1" applyFill="1" applyAlignment="1">
      <alignment horizontal="right"/>
    </xf>
    <xf numFmtId="0" fontId="18" fillId="0" borderId="0" xfId="51" applyFont="1" applyFill="1"/>
    <xf numFmtId="165" fontId="15" fillId="0" borderId="0" xfId="51" applyNumberFormat="1" applyFont="1" applyFill="1" applyAlignment="1">
      <alignment horizontal="right"/>
    </xf>
    <xf numFmtId="167" fontId="18" fillId="0" borderId="0" xfId="51" applyNumberFormat="1" applyFont="1" applyFill="1"/>
    <xf numFmtId="165" fontId="10" fillId="0" borderId="0" xfId="51" applyNumberFormat="1" applyFont="1" applyFill="1" applyAlignment="1">
      <alignment horizontal="right"/>
    </xf>
    <xf numFmtId="2" fontId="0" fillId="0" borderId="0" xfId="51" applyNumberFormat="1" applyFont="1" applyFill="1"/>
    <xf numFmtId="0" fontId="7" fillId="0" borderId="0" xfId="51" applyFont="1" applyFill="1"/>
    <xf numFmtId="0" fontId="29" fillId="0" borderId="0" xfId="51" applyFont="1" applyFill="1"/>
    <xf numFmtId="165" fontId="33" fillId="0" borderId="0" xfId="51" applyNumberFormat="1" applyFont="1" applyFill="1" applyAlignment="1">
      <alignment horizontal="right"/>
    </xf>
    <xf numFmtId="0" fontId="48" fillId="0" borderId="0" xfId="51" applyFont="1" applyFill="1" applyAlignment="1">
      <alignment horizontal="center"/>
    </xf>
    <xf numFmtId="165" fontId="11" fillId="0" borderId="0" xfId="51" applyNumberFormat="1" applyFont="1" applyFill="1" applyAlignment="1">
      <alignment horizontal="right"/>
    </xf>
    <xf numFmtId="0" fontId="46" fillId="0" borderId="0" xfId="51" applyFont="1" applyFill="1"/>
    <xf numFmtId="0" fontId="69" fillId="0" borderId="0" xfId="51" applyFont="1" applyFill="1"/>
    <xf numFmtId="0" fontId="61" fillId="0" borderId="0" xfId="51" applyFont="1" applyFill="1"/>
    <xf numFmtId="0" fontId="14" fillId="0" borderId="0" xfId="51" applyFont="1" applyFill="1"/>
    <xf numFmtId="0" fontId="0" fillId="0" borderId="0" xfId="51" applyFont="1" applyFill="1" applyAlignment="1">
      <alignment vertical="top"/>
    </xf>
    <xf numFmtId="0" fontId="7" fillId="0" borderId="0" xfId="51" applyFont="1" applyFill="1" applyAlignment="1">
      <alignment vertical="top"/>
    </xf>
    <xf numFmtId="0" fontId="62" fillId="0" borderId="0" xfId="51" applyFont="1" applyFill="1" applyAlignment="1">
      <alignment horizontal="left"/>
    </xf>
    <xf numFmtId="0" fontId="122" fillId="0" borderId="0" xfId="51" applyFont="1" applyFill="1" applyAlignment="1">
      <alignment vertical="top"/>
    </xf>
    <xf numFmtId="178" fontId="0" fillId="0" borderId="0" xfId="51" applyNumberFormat="1" applyFont="1" applyFill="1"/>
    <xf numFmtId="0" fontId="17" fillId="36" borderId="0" xfId="62" applyFont="1" applyFill="1" applyBorder="1" applyAlignment="1">
      <alignment vertical="center" wrapText="1"/>
    </xf>
    <xf numFmtId="0" fontId="17" fillId="36" borderId="0" xfId="62" applyFont="1" applyFill="1" applyBorder="1" applyAlignment="1"/>
    <xf numFmtId="0" fontId="17" fillId="36" borderId="0" xfId="62" applyFont="1" applyFill="1" applyBorder="1" applyAlignment="1">
      <alignment vertical="center"/>
    </xf>
    <xf numFmtId="164" fontId="17" fillId="36" borderId="0" xfId="40" applyNumberFormat="1" applyFont="1" applyFill="1" applyBorder="1" applyAlignment="1">
      <alignment horizontal="justify" vertical="center" wrapText="1"/>
    </xf>
    <xf numFmtId="164" fontId="33" fillId="36" borderId="67" xfId="40" applyNumberFormat="1" applyFont="1" applyFill="1" applyBorder="1" applyAlignment="1">
      <alignment horizontal="left" vertical="center" wrapText="1"/>
    </xf>
    <xf numFmtId="164" fontId="33" fillId="36" borderId="0" xfId="40" applyNumberFormat="1" applyFont="1" applyFill="1" applyBorder="1" applyAlignment="1">
      <alignment horizontal="left" vertical="center" wrapText="1"/>
    </xf>
    <xf numFmtId="172" fontId="112" fillId="33" borderId="0" xfId="62" applyNumberFormat="1" applyFont="1" applyFill="1" applyBorder="1" applyAlignment="1">
      <alignment horizontal="center" vertical="center" wrapText="1"/>
    </xf>
    <xf numFmtId="172" fontId="112" fillId="33" borderId="0" xfId="62" applyNumberFormat="1" applyFont="1" applyFill="1" applyBorder="1" applyAlignment="1">
      <alignment horizontal="center" vertical="center"/>
    </xf>
    <xf numFmtId="164" fontId="17" fillId="36" borderId="0" xfId="40" applyNumberFormat="1" applyFont="1" applyFill="1" applyBorder="1" applyAlignment="1">
      <alignment horizontal="justify" wrapText="1"/>
    </xf>
    <xf numFmtId="164" fontId="33" fillId="36" borderId="60" xfId="40" applyNumberFormat="1" applyFont="1" applyFill="1" applyBorder="1" applyAlignment="1">
      <alignment horizontal="left" vertical="center" wrapText="1"/>
    </xf>
    <xf numFmtId="164" fontId="119" fillId="37" borderId="0" xfId="40" applyNumberFormat="1" applyFont="1" applyFill="1" applyBorder="1" applyAlignment="1">
      <alignment horizontal="justify" vertical="center" readingOrder="1"/>
    </xf>
    <xf numFmtId="0" fontId="94" fillId="32" borderId="0" xfId="62" applyFont="1" applyFill="1" applyBorder="1" applyAlignment="1">
      <alignment horizontal="left" wrapText="1"/>
    </xf>
    <xf numFmtId="164" fontId="33" fillId="36" borderId="61" xfId="40" applyNumberFormat="1" applyFont="1" applyFill="1" applyBorder="1" applyAlignment="1">
      <alignment horizontal="left" vertical="center" wrapText="1"/>
    </xf>
    <xf numFmtId="0" fontId="48" fillId="36" borderId="0" xfId="62" applyFont="1" applyFill="1" applyAlignment="1">
      <alignment horizontal="center" vertical="center"/>
    </xf>
    <xf numFmtId="173" fontId="17" fillId="25" borderId="0" xfId="0" applyNumberFormat="1" applyFont="1" applyFill="1" applyBorder="1" applyAlignment="1">
      <alignment horizontal="left"/>
    </xf>
    <xf numFmtId="164" fontId="22" fillId="27" borderId="0" xfId="40" applyNumberFormat="1" applyFont="1" applyFill="1" applyBorder="1" applyAlignment="1">
      <alignment horizontal="left" wrapText="1"/>
    </xf>
    <xf numFmtId="164" fontId="22" fillId="24" borderId="0" xfId="40" applyNumberFormat="1" applyFont="1" applyFill="1" applyBorder="1" applyAlignment="1">
      <alignment wrapText="1"/>
    </xf>
    <xf numFmtId="164" fontId="28" fillId="24" borderId="0" xfId="40" applyNumberFormat="1" applyFont="1" applyFill="1" applyBorder="1" applyAlignment="1">
      <alignment horizontal="left" wrapText="1"/>
    </xf>
    <xf numFmtId="164" fontId="16" fillId="24" borderId="0" xfId="40" applyNumberFormat="1" applyFont="1" applyFill="1" applyBorder="1" applyAlignment="1">
      <alignment horizontal="left" wrapText="1"/>
    </xf>
    <xf numFmtId="164" fontId="17" fillId="24" borderId="0" xfId="40" applyNumberFormat="1" applyFont="1" applyFill="1" applyBorder="1" applyAlignment="1">
      <alignment wrapText="1"/>
    </xf>
    <xf numFmtId="164" fontId="17" fillId="27" borderId="0" xfId="40" applyNumberFormat="1" applyFont="1" applyFill="1" applyBorder="1" applyAlignment="1">
      <alignment wrapText="1"/>
    </xf>
    <xf numFmtId="0" fontId="15" fillId="25" borderId="0" xfId="0" applyFont="1" applyFill="1" applyBorder="1" applyAlignment="1">
      <alignment horizontal="justify" vertical="top" wrapText="1"/>
    </xf>
    <xf numFmtId="0" fontId="24" fillId="25" borderId="0" xfId="0" applyFont="1" applyFill="1" applyBorder="1" applyAlignment="1">
      <alignment horizontal="justify" vertical="top" wrapText="1"/>
    </xf>
    <xf numFmtId="0" fontId="22" fillId="25" borderId="18" xfId="0" applyFont="1" applyFill="1" applyBorder="1" applyAlignment="1">
      <alignment horizontal="right" indent="6"/>
    </xf>
    <xf numFmtId="0" fontId="16" fillId="25" borderId="0" xfId="0" applyFont="1" applyFill="1" applyBorder="1" applyAlignment="1"/>
    <xf numFmtId="0" fontId="22" fillId="25" borderId="0" xfId="0" applyFont="1" applyFill="1" applyBorder="1" applyAlignment="1"/>
    <xf numFmtId="172" fontId="17" fillId="24" borderId="0" xfId="40" applyNumberFormat="1" applyFont="1" applyFill="1" applyBorder="1" applyAlignment="1">
      <alignment horizontal="left" wrapText="1"/>
    </xf>
    <xf numFmtId="172" fontId="27" fillId="24" borderId="0" xfId="40" applyNumberFormat="1" applyFont="1" applyFill="1" applyBorder="1" applyAlignment="1">
      <alignment horizontal="left" wrapText="1"/>
    </xf>
    <xf numFmtId="0" fontId="14" fillId="25" borderId="0" xfId="0" applyFont="1" applyFill="1" applyBorder="1" applyAlignment="1"/>
    <xf numFmtId="173" fontId="17" fillId="25" borderId="0" xfId="0" applyNumberFormat="1" applyFont="1" applyFill="1" applyBorder="1" applyAlignment="1">
      <alignment horizontal="right"/>
    </xf>
    <xf numFmtId="173" fontId="17" fillId="25" borderId="19" xfId="0" applyNumberFormat="1" applyFont="1" applyFill="1" applyBorder="1" applyAlignment="1">
      <alignment horizontal="right"/>
    </xf>
    <xf numFmtId="0" fontId="16" fillId="26" borderId="0" xfId="0" applyFont="1" applyFill="1" applyBorder="1" applyAlignment="1">
      <alignment horizontal="justify" vertical="center" wrapText="1" readingOrder="1"/>
    </xf>
    <xf numFmtId="164" fontId="123" fillId="24" borderId="20" xfId="40" applyNumberFormat="1" applyFont="1" applyFill="1" applyBorder="1" applyAlignment="1">
      <alignment horizontal="justify" readingOrder="1"/>
    </xf>
    <xf numFmtId="164" fontId="123" fillId="24" borderId="0" xfId="40" applyNumberFormat="1" applyFont="1" applyFill="1" applyBorder="1" applyAlignment="1">
      <alignment horizontal="justify" readingOrder="1"/>
    </xf>
    <xf numFmtId="0" fontId="16" fillId="25" borderId="0" xfId="0" applyFont="1" applyFill="1" applyBorder="1" applyAlignment="1">
      <alignment horizontal="justify" vertical="center" readingOrder="1"/>
    </xf>
    <xf numFmtId="0" fontId="16" fillId="25" borderId="0" xfId="0" applyFont="1" applyFill="1" applyBorder="1" applyAlignment="1">
      <alignment horizontal="justify" vertical="center" wrapText="1" readingOrder="1"/>
    </xf>
    <xf numFmtId="0" fontId="17" fillId="25" borderId="0" xfId="0" applyFont="1" applyFill="1" applyBorder="1" applyAlignment="1">
      <alignment horizontal="justify" vertical="center" readingOrder="1"/>
    </xf>
    <xf numFmtId="0" fontId="16" fillId="25" borderId="18" xfId="0" applyFont="1" applyFill="1" applyBorder="1" applyAlignment="1">
      <alignment horizontal="left" indent="5" readingOrder="1"/>
    </xf>
    <xf numFmtId="0" fontId="22" fillId="25" borderId="18" xfId="0" applyFont="1" applyFill="1" applyBorder="1" applyAlignment="1">
      <alignment horizontal="left" indent="5" readingOrder="1"/>
    </xf>
    <xf numFmtId="0" fontId="17" fillId="0" borderId="0" xfId="0" applyFont="1" applyBorder="1" applyAlignment="1">
      <alignment horizontal="justify" readingOrder="1"/>
    </xf>
    <xf numFmtId="0" fontId="16" fillId="25" borderId="0" xfId="0" applyNumberFormat="1" applyFont="1" applyFill="1" applyBorder="1" applyAlignment="1">
      <alignment horizontal="justify" vertical="center" readingOrder="1"/>
    </xf>
    <xf numFmtId="0" fontId="75" fillId="25" borderId="0" xfId="0" applyFont="1" applyFill="1" applyBorder="1" applyAlignment="1" applyProtection="1">
      <alignment horizontal="left"/>
    </xf>
    <xf numFmtId="167" fontId="75" fillId="25" borderId="0" xfId="70" applyNumberFormat="1" applyFont="1" applyFill="1" applyBorder="1" applyAlignment="1" applyProtection="1">
      <alignment horizontal="right" indent="2"/>
    </xf>
    <xf numFmtId="167" fontId="75" fillId="26" borderId="0" xfId="70" applyNumberFormat="1" applyFont="1" applyFill="1" applyBorder="1" applyAlignment="1" applyProtection="1">
      <alignment horizontal="right" indent="2"/>
    </xf>
    <xf numFmtId="0" fontId="16" fillId="25" borderId="18" xfId="0" applyFont="1" applyFill="1" applyBorder="1" applyAlignment="1" applyProtection="1">
      <alignment horizontal="right" indent="5"/>
    </xf>
    <xf numFmtId="0" fontId="21" fillId="25" borderId="0" xfId="0" applyFont="1" applyFill="1" applyBorder="1" applyAlignment="1" applyProtection="1">
      <alignment horizontal="right"/>
    </xf>
    <xf numFmtId="0" fontId="21" fillId="0" borderId="0" xfId="0" applyFont="1" applyBorder="1" applyAlignment="1" applyProtection="1">
      <alignment vertical="justify" wrapText="1"/>
    </xf>
    <xf numFmtId="0" fontId="0" fillId="0" borderId="0" xfId="0" applyBorder="1" applyAlignment="1" applyProtection="1">
      <alignment vertical="justify" wrapText="1"/>
    </xf>
    <xf numFmtId="0" fontId="16" fillId="26" borderId="52" xfId="0" applyFont="1" applyFill="1" applyBorder="1" applyAlignment="1" applyProtection="1">
      <alignment horizontal="center"/>
    </xf>
    <xf numFmtId="167" fontId="17" fillId="24" borderId="0" xfId="40" applyNumberFormat="1" applyFont="1" applyFill="1" applyBorder="1" applyAlignment="1" applyProtection="1">
      <alignment horizontal="right" wrapText="1" indent="2"/>
    </xf>
    <xf numFmtId="167" fontId="17" fillId="27" borderId="0" xfId="40" applyNumberFormat="1" applyFont="1" applyFill="1" applyBorder="1" applyAlignment="1" applyProtection="1">
      <alignment horizontal="right" wrapText="1" indent="2"/>
    </xf>
    <xf numFmtId="167" fontId="75" fillId="24" borderId="0" xfId="40" applyNumberFormat="1" applyFont="1" applyFill="1" applyBorder="1" applyAlignment="1" applyProtection="1">
      <alignment horizontal="right" wrapText="1" indent="2"/>
    </xf>
    <xf numFmtId="167" fontId="75" fillId="27" borderId="0" xfId="40" applyNumberFormat="1" applyFont="1" applyFill="1" applyBorder="1" applyAlignment="1" applyProtection="1">
      <alignment horizontal="right" wrapText="1"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173" fontId="17" fillId="25" borderId="0" xfId="0" applyNumberFormat="1" applyFont="1" applyFill="1" applyBorder="1" applyAlignment="1" applyProtection="1">
      <alignment horizontal="left"/>
    </xf>
    <xf numFmtId="0" fontId="21" fillId="0" borderId="0" xfId="0" applyFont="1" applyBorder="1" applyAlignment="1" applyProtection="1">
      <alignment vertical="top"/>
    </xf>
    <xf numFmtId="167" fontId="75" fillId="25" borderId="0" xfId="0" applyNumberFormat="1" applyFont="1" applyFill="1" applyBorder="1" applyAlignment="1" applyProtection="1">
      <alignment horizontal="right" indent="2"/>
    </xf>
    <xf numFmtId="167" fontId="75" fillId="26" borderId="0" xfId="0" applyNumberFormat="1" applyFont="1" applyFill="1" applyBorder="1" applyAlignment="1" applyProtection="1">
      <alignment horizontal="right" indent="2"/>
    </xf>
    <xf numFmtId="0" fontId="16" fillId="25" borderId="0" xfId="0" applyFont="1" applyFill="1" applyBorder="1" applyAlignment="1" applyProtection="1">
      <alignment horizontal="left" indent="4"/>
    </xf>
    <xf numFmtId="0" fontId="21"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7" fillId="47" borderId="0" xfId="60" applyNumberFormat="1" applyFont="1" applyFill="1" applyBorder="1" applyAlignment="1" applyProtection="1">
      <alignment horizontal="right" wrapText="1" indent="2"/>
    </xf>
    <xf numFmtId="167" fontId="17" fillId="43" borderId="0" xfId="60" applyNumberFormat="1" applyFont="1" applyFill="1" applyBorder="1" applyAlignment="1" applyProtection="1">
      <alignment horizontal="right" wrapText="1" indent="2"/>
    </xf>
    <xf numFmtId="0" fontId="16" fillId="24" borderId="0" xfId="40" applyFont="1" applyFill="1" applyBorder="1" applyAlignment="1" applyProtection="1">
      <alignment horizontal="left" indent="2"/>
    </xf>
    <xf numFmtId="168" fontId="16" fillId="24" borderId="0" xfId="40" applyNumberFormat="1" applyFont="1" applyFill="1" applyBorder="1" applyAlignment="1" applyProtection="1">
      <alignment horizontal="right" wrapText="1" indent="2"/>
    </xf>
    <xf numFmtId="168" fontId="16" fillId="27"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wrapText="1"/>
    </xf>
    <xf numFmtId="169" fontId="17"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1"/>
    </xf>
    <xf numFmtId="165" fontId="17" fillId="25" borderId="0" xfId="0" applyNumberFormat="1" applyFont="1" applyFill="1" applyBorder="1" applyAlignment="1" applyProtection="1">
      <alignment horizontal="right" indent="2"/>
    </xf>
    <xf numFmtId="165" fontId="17" fillId="26" borderId="0" xfId="0" applyNumberFormat="1" applyFont="1" applyFill="1" applyBorder="1" applyAlignment="1" applyProtection="1">
      <alignment horizontal="right" indent="2"/>
    </xf>
    <xf numFmtId="169" fontId="17" fillId="27" borderId="0" xfId="40" applyNumberFormat="1" applyFont="1" applyFill="1" applyBorder="1" applyAlignment="1" applyProtection="1">
      <alignment horizontal="right" wrapText="1" indent="2"/>
    </xf>
    <xf numFmtId="173" fontId="17" fillId="25" borderId="0" xfId="0" applyNumberFormat="1" applyFont="1" applyFill="1" applyBorder="1" applyAlignment="1" applyProtection="1">
      <alignment horizontal="right"/>
    </xf>
    <xf numFmtId="0" fontId="21" fillId="25" borderId="0" xfId="0" applyFont="1" applyFill="1" applyBorder="1" applyAlignment="1" applyProtection="1">
      <alignment vertical="top"/>
    </xf>
    <xf numFmtId="165" fontId="75" fillId="25" borderId="0" xfId="0" applyNumberFormat="1" applyFont="1" applyFill="1" applyBorder="1" applyAlignment="1" applyProtection="1">
      <alignment horizontal="right" indent="2"/>
    </xf>
    <xf numFmtId="165" fontId="75" fillId="26" borderId="0" xfId="0" applyNumberFormat="1" applyFont="1" applyFill="1" applyBorder="1" applyAlignment="1" applyProtection="1">
      <alignment horizontal="right" indent="2"/>
    </xf>
    <xf numFmtId="0" fontId="16" fillId="25" borderId="0" xfId="0" applyFont="1" applyFill="1" applyBorder="1" applyAlignment="1" applyProtection="1">
      <alignment horizontal="right" indent="6"/>
    </xf>
    <xf numFmtId="165" fontId="17" fillId="24" borderId="0" xfId="40" applyNumberFormat="1" applyFont="1" applyFill="1" applyBorder="1" applyAlignment="1" applyProtection="1">
      <alignment horizontal="right" wrapText="1" indent="2"/>
    </xf>
    <xf numFmtId="165" fontId="17" fillId="27" borderId="0" xfId="40" applyNumberFormat="1" applyFont="1" applyFill="1" applyBorder="1" applyAlignment="1" applyProtection="1">
      <alignment horizontal="right" wrapText="1" indent="2"/>
    </xf>
    <xf numFmtId="165" fontId="28" fillId="25" borderId="0" xfId="0" applyNumberFormat="1" applyFont="1" applyFill="1" applyBorder="1" applyAlignment="1" applyProtection="1">
      <alignment horizontal="right" indent="2"/>
    </xf>
    <xf numFmtId="165" fontId="28" fillId="26" borderId="0" xfId="0" applyNumberFormat="1" applyFont="1" applyFill="1" applyBorder="1" applyAlignment="1" applyProtection="1">
      <alignment horizontal="right" indent="2"/>
    </xf>
    <xf numFmtId="167" fontId="75" fillId="26" borderId="10" xfId="0" applyNumberFormat="1" applyFont="1" applyFill="1" applyBorder="1" applyAlignment="1" applyProtection="1">
      <alignment horizontal="center"/>
    </xf>
    <xf numFmtId="167" fontId="75" fillId="26" borderId="0" xfId="0" applyNumberFormat="1" applyFont="1" applyFill="1" applyBorder="1" applyAlignment="1" applyProtection="1">
      <alignment horizontal="center"/>
    </xf>
    <xf numFmtId="167" fontId="17" fillId="26" borderId="0" xfId="0" applyNumberFormat="1" applyFont="1" applyFill="1" applyBorder="1" applyAlignment="1" applyProtection="1">
      <alignment horizontal="center"/>
    </xf>
    <xf numFmtId="167" fontId="16" fillId="26" borderId="0" xfId="0" applyNumberFormat="1" applyFont="1" applyFill="1" applyBorder="1" applyAlignment="1" applyProtection="1">
      <alignment horizontal="center"/>
    </xf>
    <xf numFmtId="0" fontId="81" fillId="25" borderId="0" xfId="0" applyFont="1" applyFill="1" applyBorder="1" applyAlignment="1" applyProtection="1">
      <alignment horizontal="center"/>
    </xf>
    <xf numFmtId="0" fontId="80" fillId="26" borderId="24" xfId="0" applyFont="1" applyFill="1" applyBorder="1" applyAlignment="1">
      <alignment horizontal="left" vertical="center" wrapText="1"/>
    </xf>
    <xf numFmtId="0" fontId="80" fillId="26" borderId="26" xfId="0" applyFont="1" applyFill="1" applyBorder="1" applyAlignment="1">
      <alignment horizontal="left" vertical="center" wrapText="1"/>
    </xf>
    <xf numFmtId="0" fontId="80" fillId="26" borderId="25" xfId="0" applyFont="1" applyFill="1" applyBorder="1" applyAlignment="1">
      <alignment horizontal="left" vertical="center"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16" fillId="25" borderId="0" xfId="62" applyFont="1" applyFill="1" applyBorder="1" applyAlignment="1">
      <alignment horizontal="left" indent="6"/>
    </xf>
    <xf numFmtId="0" fontId="85" fillId="26" borderId="0" xfId="62" applyFont="1" applyFill="1" applyBorder="1" applyAlignment="1">
      <alignment horizontal="center" vertical="center"/>
    </xf>
    <xf numFmtId="1" fontId="16" fillId="25" borderId="13" xfId="0" applyNumberFormat="1" applyFont="1" applyFill="1" applyBorder="1" applyAlignment="1">
      <alignment horizontal="center"/>
    </xf>
    <xf numFmtId="1" fontId="16" fillId="25" borderId="13" xfId="0" applyNumberFormat="1" applyFont="1" applyFill="1" applyBorder="1" applyAlignment="1">
      <alignment horizontal="center" wrapText="1"/>
    </xf>
    <xf numFmtId="0" fontId="21" fillId="25" borderId="0" xfId="62" applyFont="1" applyFill="1" applyBorder="1" applyAlignment="1">
      <alignment vertical="center" wrapText="1"/>
    </xf>
    <xf numFmtId="0" fontId="85" fillId="26" borderId="0" xfId="62" applyFont="1" applyFill="1" applyBorder="1" applyAlignment="1">
      <alignment horizontal="left" vertical="center"/>
    </xf>
    <xf numFmtId="0" fontId="21" fillId="26" borderId="0" xfId="62" applyFont="1" applyFill="1" applyBorder="1" applyAlignment="1">
      <alignment horizontal="justify" wrapText="1"/>
    </xf>
    <xf numFmtId="0" fontId="34" fillId="24" borderId="0" xfId="40" applyFont="1" applyFill="1" applyBorder="1" applyAlignment="1">
      <alignment horizontal="justify" wrapText="1"/>
    </xf>
    <xf numFmtId="0" fontId="21" fillId="24" borderId="0" xfId="40" applyFont="1" applyFill="1" applyBorder="1" applyAlignment="1">
      <alignment horizontal="justify" wrapText="1"/>
    </xf>
    <xf numFmtId="0" fontId="75" fillId="25" borderId="0" xfId="0" applyFont="1" applyFill="1" applyBorder="1" applyAlignment="1">
      <alignment horizontal="left"/>
    </xf>
    <xf numFmtId="0" fontId="16" fillId="26" borderId="18" xfId="0" applyFont="1" applyFill="1" applyBorder="1" applyAlignment="1">
      <alignment horizontal="right" indent="6"/>
    </xf>
    <xf numFmtId="0" fontId="14" fillId="25" borderId="23" xfId="0" applyFont="1" applyFill="1" applyBorder="1" applyAlignment="1">
      <alignment horizontal="left"/>
    </xf>
    <xf numFmtId="0" fontId="14" fillId="25" borderId="22" xfId="0" applyFont="1" applyFill="1" applyBorder="1" applyAlignment="1">
      <alignment horizontal="left"/>
    </xf>
    <xf numFmtId="0" fontId="14" fillId="25" borderId="0" xfId="0" applyFont="1" applyFill="1" applyBorder="1" applyAlignment="1">
      <alignment horizontal="left"/>
    </xf>
    <xf numFmtId="0" fontId="21" fillId="25" borderId="0" xfId="0" applyFont="1" applyFill="1" applyBorder="1" applyAlignment="1">
      <alignment horizontal="left" vertical="top"/>
    </xf>
    <xf numFmtId="0" fontId="10" fillId="25" borderId="0" xfId="0" applyFont="1" applyFill="1" applyBorder="1"/>
    <xf numFmtId="0" fontId="13" fillId="26" borderId="13" xfId="0" applyFont="1" applyFill="1" applyBorder="1" applyAlignment="1">
      <alignment horizontal="center"/>
    </xf>
    <xf numFmtId="0" fontId="34" fillId="24" borderId="0" xfId="40" applyNumberFormat="1" applyFont="1" applyFill="1" applyBorder="1" applyAlignment="1">
      <alignment horizontal="justify" vertical="center" wrapText="1"/>
    </xf>
    <xf numFmtId="0" fontId="21" fillId="24" borderId="0" xfId="40" applyNumberFormat="1" applyFont="1" applyFill="1" applyBorder="1" applyAlignment="1">
      <alignment horizontal="justify" vertical="center" wrapText="1"/>
    </xf>
    <xf numFmtId="0" fontId="21" fillId="24" borderId="0" xfId="40" applyFont="1" applyFill="1" applyBorder="1" applyAlignment="1">
      <alignment horizontal="justify" vertical="top" wrapText="1"/>
    </xf>
    <xf numFmtId="173" fontId="17" fillId="25" borderId="0" xfId="70" applyNumberFormat="1" applyFont="1" applyFill="1" applyBorder="1" applyAlignment="1">
      <alignment horizontal="right"/>
    </xf>
    <xf numFmtId="0" fontId="16" fillId="25" borderId="18" xfId="70" applyFont="1" applyFill="1" applyBorder="1" applyAlignment="1">
      <alignment horizontal="left" indent="6"/>
    </xf>
    <xf numFmtId="0" fontId="16" fillId="25" borderId="0" xfId="70" applyFont="1" applyFill="1" applyBorder="1" applyAlignment="1">
      <alignment horizontal="left" indent="6"/>
    </xf>
    <xf numFmtId="0" fontId="21" fillId="25" borderId="0" xfId="70" applyFont="1" applyFill="1" applyBorder="1" applyAlignment="1">
      <alignment horizontal="left" vertical="top"/>
    </xf>
    <xf numFmtId="0" fontId="75" fillId="25" borderId="0" xfId="70" applyFont="1" applyFill="1" applyBorder="1" applyAlignment="1">
      <alignment horizontal="left"/>
    </xf>
    <xf numFmtId="0" fontId="16" fillId="26" borderId="13" xfId="70" applyFont="1" applyFill="1" applyBorder="1" applyAlignment="1">
      <alignment horizontal="center" wrapText="1"/>
    </xf>
    <xf numFmtId="0" fontId="16" fillId="26" borderId="13" xfId="70" applyFont="1" applyFill="1" applyBorder="1" applyAlignment="1">
      <alignment horizontal="center"/>
    </xf>
    <xf numFmtId="0" fontId="75" fillId="25" borderId="0" xfId="78" applyFont="1" applyFill="1" applyBorder="1" applyAlignment="1">
      <alignment horizontal="left" vertical="center"/>
    </xf>
    <xf numFmtId="173" fontId="8" fillId="25" borderId="0" xfId="70" applyNumberFormat="1" applyFont="1" applyFill="1" applyBorder="1" applyAlignment="1">
      <alignment horizontal="left"/>
    </xf>
    <xf numFmtId="0" fontId="16" fillId="25" borderId="18" xfId="70" applyFont="1" applyFill="1" applyBorder="1" applyAlignment="1">
      <alignment horizontal="left"/>
    </xf>
    <xf numFmtId="0" fontId="21" fillId="25" borderId="22" xfId="70" applyFont="1" applyFill="1" applyBorder="1" applyAlignment="1">
      <alignment horizontal="center"/>
    </xf>
    <xf numFmtId="0" fontId="21" fillId="25" borderId="53" xfId="70" applyFont="1" applyFill="1" applyBorder="1" applyAlignment="1">
      <alignment horizontal="center"/>
    </xf>
    <xf numFmtId="0" fontId="46" fillId="26" borderId="27" xfId="70" applyFont="1" applyFill="1" applyBorder="1" applyAlignment="1">
      <alignment horizontal="left" vertical="center"/>
    </xf>
    <xf numFmtId="0" fontId="46" fillId="26" borderId="28" xfId="70" applyFont="1" applyFill="1" applyBorder="1" applyAlignment="1">
      <alignment horizontal="left" vertical="center"/>
    </xf>
    <xf numFmtId="0" fontId="46" fillId="26" borderId="29" xfId="70" applyFont="1" applyFill="1" applyBorder="1" applyAlignment="1">
      <alignment horizontal="left" vertical="center"/>
    </xf>
    <xf numFmtId="0" fontId="116" fillId="26" borderId="72" xfId="70" applyFont="1" applyFill="1" applyBorder="1" applyAlignment="1">
      <alignment horizontal="center" vertical="center"/>
    </xf>
    <xf numFmtId="0" fontId="116" fillId="26" borderId="73" xfId="70" applyFont="1" applyFill="1" applyBorder="1" applyAlignment="1">
      <alignment horizontal="center" vertical="center"/>
    </xf>
    <xf numFmtId="0" fontId="116" fillId="26" borderId="76" xfId="70" applyFont="1" applyFill="1" applyBorder="1" applyAlignment="1">
      <alignment horizontal="center" vertical="center"/>
    </xf>
    <xf numFmtId="0" fontId="116" fillId="26" borderId="77" xfId="70" applyFont="1" applyFill="1" applyBorder="1" applyAlignment="1">
      <alignment horizontal="center" vertical="center"/>
    </xf>
    <xf numFmtId="0" fontId="16" fillId="25" borderId="13" xfId="70" applyFont="1" applyFill="1" applyBorder="1" applyAlignment="1">
      <alignment horizontal="center" vertical="center" wrapText="1"/>
    </xf>
    <xf numFmtId="0" fontId="16" fillId="25" borderId="74" xfId="70" applyFont="1" applyFill="1" applyBorder="1" applyAlignment="1">
      <alignment horizontal="center" vertical="center" wrapText="1"/>
    </xf>
    <xf numFmtId="0" fontId="16" fillId="25" borderId="75" xfId="70" applyFont="1" applyFill="1" applyBorder="1" applyAlignment="1">
      <alignment horizontal="center" vertical="center" wrapText="1"/>
    </xf>
    <xf numFmtId="0" fontId="16" fillId="25" borderId="78" xfId="70" applyFont="1" applyFill="1" applyBorder="1" applyAlignment="1">
      <alignment horizontal="center" vertical="center" wrapText="1"/>
    </xf>
    <xf numFmtId="173" fontId="8" fillId="26" borderId="0" xfId="63" applyNumberFormat="1" applyFont="1" applyFill="1" applyAlignment="1">
      <alignment horizontal="right"/>
    </xf>
    <xf numFmtId="0" fontId="16" fillId="25" borderId="18" xfId="63" applyFont="1" applyFill="1" applyBorder="1" applyAlignment="1">
      <alignment horizontal="left" indent="6"/>
    </xf>
    <xf numFmtId="0" fontId="134" fillId="28" borderId="34" xfId="63" applyFont="1" applyFill="1" applyBorder="1" applyAlignment="1">
      <alignment horizontal="center" vertical="center"/>
    </xf>
    <xf numFmtId="0" fontId="134" fillId="28" borderId="35" xfId="63" applyFont="1" applyFill="1" applyBorder="1" applyAlignment="1">
      <alignment horizontal="center" vertical="center"/>
    </xf>
    <xf numFmtId="0" fontId="134" fillId="28" borderId="37" xfId="63" applyFont="1" applyFill="1" applyBorder="1" applyAlignment="1">
      <alignment horizontal="center" vertical="center"/>
    </xf>
    <xf numFmtId="0" fontId="21" fillId="26" borderId="0" xfId="63" applyFont="1" applyFill="1" applyBorder="1" applyAlignment="1">
      <alignment horizontal="justify" wrapText="1"/>
    </xf>
    <xf numFmtId="0" fontId="16" fillId="25" borderId="18" xfId="62" applyFont="1" applyFill="1" applyBorder="1" applyAlignment="1">
      <alignment horizontal="right" indent="6"/>
    </xf>
    <xf numFmtId="0" fontId="21" fillId="24" borderId="51" xfId="40" applyFont="1" applyFill="1" applyBorder="1" applyAlignment="1">
      <alignment vertical="justify" wrapText="1"/>
    </xf>
    <xf numFmtId="0" fontId="21" fillId="24" borderId="0" xfId="40" applyFont="1" applyFill="1" applyBorder="1" applyAlignment="1">
      <alignment vertical="justify" wrapText="1"/>
    </xf>
    <xf numFmtId="0" fontId="75" fillId="25" borderId="0" xfId="62" applyFont="1" applyFill="1" applyBorder="1" applyAlignment="1">
      <alignment horizontal="left" vertical="center"/>
    </xf>
    <xf numFmtId="0" fontId="21" fillId="25" borderId="51" xfId="62" applyFont="1" applyFill="1" applyBorder="1" applyAlignment="1">
      <alignment horizontal="left" vertical="top"/>
    </xf>
    <xf numFmtId="0" fontId="21" fillId="25" borderId="0" xfId="62" applyFont="1" applyFill="1" applyBorder="1" applyAlignment="1">
      <alignment horizontal="left" vertical="top"/>
    </xf>
    <xf numFmtId="0" fontId="16" fillId="25" borderId="57" xfId="62" applyFont="1" applyFill="1" applyBorder="1" applyAlignment="1">
      <alignment horizontal="center"/>
    </xf>
    <xf numFmtId="0" fontId="16" fillId="25" borderId="58" xfId="62" applyFont="1" applyFill="1" applyBorder="1" applyAlignment="1">
      <alignment horizontal="center"/>
    </xf>
    <xf numFmtId="0" fontId="16" fillId="25" borderId="12" xfId="62" applyFont="1" applyFill="1" applyBorder="1" applyAlignment="1">
      <alignment horizontal="center"/>
    </xf>
    <xf numFmtId="0" fontId="75" fillId="24" borderId="0" xfId="40" applyFont="1" applyFill="1" applyBorder="1" applyAlignment="1">
      <alignment vertical="center" wrapText="1"/>
    </xf>
    <xf numFmtId="173" fontId="17" fillId="25" borderId="0" xfId="62" applyNumberFormat="1" applyFont="1" applyFill="1" applyBorder="1" applyAlignment="1">
      <alignment horizontal="left"/>
    </xf>
    <xf numFmtId="0" fontId="46" fillId="26" borderId="31" xfId="62" applyFont="1" applyFill="1" applyBorder="1" applyAlignment="1">
      <alignment horizontal="left" vertical="center" wrapText="1"/>
    </xf>
    <xf numFmtId="0" fontId="46" fillId="26" borderId="32" xfId="62" applyFont="1" applyFill="1" applyBorder="1" applyAlignment="1">
      <alignment horizontal="left" vertical="center" wrapText="1"/>
    </xf>
    <xf numFmtId="0" fontId="46" fillId="26" borderId="33" xfId="62" applyFont="1" applyFill="1" applyBorder="1" applyAlignment="1">
      <alignment horizontal="left" vertical="center" wrapText="1"/>
    </xf>
    <xf numFmtId="0" fontId="21" fillId="24" borderId="51" xfId="40" applyFont="1" applyFill="1" applyBorder="1" applyAlignment="1">
      <alignment horizontal="left" vertical="top"/>
    </xf>
    <xf numFmtId="0" fontId="21" fillId="24" borderId="0" xfId="40" applyFont="1" applyFill="1" applyBorder="1" applyAlignment="1">
      <alignment horizontal="left" vertical="top"/>
    </xf>
    <xf numFmtId="0" fontId="16" fillId="0" borderId="12" xfId="53" applyFont="1" applyBorder="1" applyAlignment="1">
      <alignment horizontal="center" vertical="center" wrapText="1"/>
    </xf>
    <xf numFmtId="0" fontId="16" fillId="0" borderId="58" xfId="53" applyFont="1" applyBorder="1" applyAlignment="1">
      <alignment horizontal="center" vertical="center" wrapText="1"/>
    </xf>
    <xf numFmtId="0" fontId="16" fillId="0" borderId="57" xfId="53" applyFont="1" applyBorder="1" applyAlignment="1">
      <alignment horizontal="center" vertical="center" wrapText="1"/>
    </xf>
    <xf numFmtId="164" fontId="17" fillId="27" borderId="48" xfId="40" applyNumberFormat="1" applyFont="1" applyFill="1" applyBorder="1" applyAlignment="1">
      <alignment horizontal="center" wrapText="1"/>
    </xf>
    <xf numFmtId="164" fontId="21" fillId="27" borderId="48" xfId="40" applyNumberFormat="1" applyFont="1" applyFill="1" applyBorder="1" applyAlignment="1">
      <alignment horizontal="right" wrapText="1"/>
    </xf>
    <xf numFmtId="0" fontId="34" fillId="25" borderId="0" xfId="62" applyFont="1" applyFill="1" applyBorder="1" applyAlignment="1">
      <alignment horizontal="left" vertical="center"/>
    </xf>
    <xf numFmtId="0" fontId="16" fillId="25" borderId="18" xfId="0" applyFont="1" applyFill="1" applyBorder="1" applyAlignment="1">
      <alignment horizontal="left" indent="6"/>
    </xf>
    <xf numFmtId="0" fontId="46" fillId="26" borderId="31" xfId="0" applyFont="1" applyFill="1" applyBorder="1" applyAlignment="1">
      <alignment horizontal="left" vertical="center"/>
    </xf>
    <xf numFmtId="0" fontId="46" fillId="26" borderId="32" xfId="0" applyFont="1" applyFill="1" applyBorder="1" applyAlignment="1">
      <alignment horizontal="left" vertical="center"/>
    </xf>
    <xf numFmtId="0" fontId="46" fillId="26" borderId="33" xfId="0" applyFont="1" applyFill="1" applyBorder="1" applyAlignment="1">
      <alignment horizontal="left" vertical="center"/>
    </xf>
    <xf numFmtId="0" fontId="21" fillId="0" borderId="0" xfId="0" applyFont="1" applyBorder="1" applyAlignment="1">
      <alignment vertical="justify" wrapText="1"/>
    </xf>
    <xf numFmtId="0" fontId="0" fillId="0" borderId="0" xfId="0" applyBorder="1" applyAlignment="1">
      <alignment vertical="justify" wrapText="1"/>
    </xf>
    <xf numFmtId="0" fontId="16" fillId="26" borderId="12" xfId="53" applyFont="1" applyFill="1" applyBorder="1" applyAlignment="1">
      <alignment horizontal="center" vertical="center" wrapText="1"/>
    </xf>
    <xf numFmtId="0" fontId="16" fillId="25" borderId="12" xfId="0" applyFont="1" applyFill="1" applyBorder="1" applyAlignment="1">
      <alignment horizontal="center"/>
    </xf>
    <xf numFmtId="0" fontId="16" fillId="25" borderId="68" xfId="0" applyFont="1" applyFill="1" applyBorder="1" applyAlignment="1">
      <alignment horizontal="center"/>
    </xf>
    <xf numFmtId="173" fontId="17" fillId="25" borderId="0" xfId="62" applyNumberFormat="1" applyFont="1" applyFill="1" applyBorder="1" applyAlignment="1">
      <alignment horizontal="right"/>
    </xf>
    <xf numFmtId="0" fontId="75" fillId="25" borderId="0" xfId="0" applyFont="1" applyFill="1" applyBorder="1" applyAlignment="1">
      <alignment horizontal="left" vertical="center"/>
    </xf>
    <xf numFmtId="0" fontId="89" fillId="25" borderId="0" xfId="0" applyFont="1" applyFill="1" applyBorder="1" applyAlignment="1">
      <alignment horizontal="center"/>
    </xf>
    <xf numFmtId="0" fontId="16" fillId="25" borderId="71" xfId="0" applyFont="1" applyFill="1" applyBorder="1" applyAlignment="1">
      <alignment horizontal="center"/>
    </xf>
    <xf numFmtId="0" fontId="123" fillId="25" borderId="0" xfId="70" applyFont="1" applyFill="1" applyBorder="1" applyAlignment="1">
      <alignment horizontal="justify"/>
    </xf>
    <xf numFmtId="0" fontId="16" fillId="25" borderId="0" xfId="70" applyFont="1" applyFill="1" applyBorder="1" applyAlignment="1">
      <alignment horizontal="left" indent="1"/>
    </xf>
    <xf numFmtId="0" fontId="21" fillId="26" borderId="66" xfId="70" applyFont="1" applyFill="1" applyBorder="1" applyAlignment="1">
      <alignment horizontal="left" vertical="top"/>
    </xf>
    <xf numFmtId="0" fontId="21" fillId="26" borderId="0" xfId="70" applyFont="1" applyFill="1" applyBorder="1" applyAlignment="1">
      <alignment horizontal="left" vertical="top"/>
    </xf>
    <xf numFmtId="0" fontId="16" fillId="26" borderId="85" xfId="70" applyFont="1" applyFill="1" applyBorder="1" applyAlignment="1">
      <alignment horizontal="center" wrapText="1"/>
    </xf>
    <xf numFmtId="0" fontId="16" fillId="26" borderId="84" xfId="70" applyFont="1" applyFill="1" applyBorder="1" applyAlignment="1">
      <alignment horizontal="center" wrapText="1"/>
    </xf>
    <xf numFmtId="0" fontId="120" fillId="25" borderId="0" xfId="70" applyFont="1" applyFill="1" applyBorder="1" applyAlignment="1">
      <alignment horizontal="left" indent="1"/>
    </xf>
    <xf numFmtId="0" fontId="16" fillId="0" borderId="0" xfId="70" applyFont="1" applyBorder="1" applyAlignment="1">
      <alignment horizontal="left" indent="1"/>
    </xf>
    <xf numFmtId="0" fontId="16" fillId="25" borderId="0" xfId="70" applyFont="1" applyFill="1" applyBorder="1" applyAlignment="1">
      <alignment horizontal="left"/>
    </xf>
    <xf numFmtId="0" fontId="80" fillId="26" borderId="31" xfId="70" applyFont="1" applyFill="1" applyBorder="1" applyAlignment="1">
      <alignment horizontal="left" vertical="center"/>
    </xf>
    <xf numFmtId="0" fontId="80" fillId="26" borderId="32" xfId="70" applyFont="1" applyFill="1" applyBorder="1" applyAlignment="1">
      <alignment horizontal="left" vertical="center"/>
    </xf>
    <xf numFmtId="0" fontId="80" fillId="26" borderId="33" xfId="70" applyFont="1" applyFill="1" applyBorder="1" applyAlignment="1">
      <alignment horizontal="left" vertical="center"/>
    </xf>
    <xf numFmtId="0" fontId="92" fillId="26" borderId="34" xfId="70" applyFont="1" applyFill="1" applyBorder="1" applyAlignment="1">
      <alignment horizontal="left" vertical="center"/>
    </xf>
    <xf numFmtId="0" fontId="92" fillId="26" borderId="37" xfId="70" applyFont="1" applyFill="1" applyBorder="1" applyAlignment="1">
      <alignment horizontal="left" vertical="center"/>
    </xf>
    <xf numFmtId="0" fontId="92" fillId="26" borderId="35" xfId="70" applyFont="1" applyFill="1" applyBorder="1" applyAlignment="1">
      <alignment horizontal="left" vertical="center"/>
    </xf>
    <xf numFmtId="0" fontId="21" fillId="0" borderId="66" xfId="70" applyFont="1" applyBorder="1" applyAlignment="1">
      <alignment vertical="justify"/>
    </xf>
    <xf numFmtId="0" fontId="21" fillId="0" borderId="0" xfId="70" applyFont="1" applyBorder="1" applyAlignment="1">
      <alignment vertical="justify"/>
    </xf>
    <xf numFmtId="0" fontId="16" fillId="25" borderId="49" xfId="70" applyFont="1" applyFill="1" applyBorder="1" applyAlignment="1">
      <alignment horizontal="center"/>
    </xf>
    <xf numFmtId="0" fontId="16" fillId="25" borderId="18" xfId="70" applyFont="1" applyFill="1" applyBorder="1" applyAlignment="1">
      <alignment horizontal="right"/>
    </xf>
    <xf numFmtId="0" fontId="16" fillId="25" borderId="13" xfId="70" applyFont="1" applyFill="1" applyBorder="1" applyAlignment="1">
      <alignment horizontal="center"/>
    </xf>
    <xf numFmtId="0" fontId="16" fillId="25" borderId="84" xfId="70" applyFont="1" applyFill="1" applyBorder="1" applyAlignment="1">
      <alignment horizontal="center"/>
    </xf>
    <xf numFmtId="0" fontId="17" fillId="25" borderId="0" xfId="70" applyFont="1" applyFill="1" applyBorder="1" applyAlignment="1">
      <alignment horizontal="left" indent="1"/>
    </xf>
    <xf numFmtId="0" fontId="47" fillId="25" borderId="36" xfId="70" applyFont="1" applyFill="1" applyBorder="1" applyAlignment="1">
      <alignment horizontal="justify" vertical="top" wrapText="1"/>
    </xf>
    <xf numFmtId="0" fontId="21" fillId="26" borderId="51" xfId="70" applyFont="1" applyFill="1" applyBorder="1" applyAlignment="1">
      <alignment vertical="justify" wrapText="1"/>
    </xf>
    <xf numFmtId="0" fontId="21" fillId="26" borderId="0" xfId="70" applyFont="1" applyFill="1" applyBorder="1" applyAlignment="1">
      <alignment vertical="justify" wrapText="1"/>
    </xf>
    <xf numFmtId="0" fontId="75" fillId="26" borderId="0" xfId="70" applyFont="1" applyFill="1" applyBorder="1" applyAlignment="1">
      <alignment horizontal="left"/>
    </xf>
    <xf numFmtId="0" fontId="46" fillId="26" borderId="31" xfId="70" applyFont="1" applyFill="1" applyBorder="1" applyAlignment="1">
      <alignment horizontal="left" vertical="center"/>
    </xf>
    <xf numFmtId="0" fontId="46" fillId="26" borderId="32" xfId="70" applyFont="1" applyFill="1" applyBorder="1" applyAlignment="1">
      <alignment horizontal="left" vertical="center"/>
    </xf>
    <xf numFmtId="0" fontId="46" fillId="26" borderId="33" xfId="70" applyFont="1" applyFill="1" applyBorder="1" applyAlignment="1">
      <alignment horizontal="left" vertical="center"/>
    </xf>
    <xf numFmtId="0" fontId="75" fillId="25" borderId="0" xfId="70" applyFont="1" applyFill="1" applyBorder="1" applyAlignment="1">
      <alignment horizontal="left" vertical="center"/>
    </xf>
    <xf numFmtId="0" fontId="88" fillId="25" borderId="0" xfId="70" applyFont="1" applyFill="1" applyBorder="1" applyAlignment="1">
      <alignment horizontal="left" vertical="center"/>
    </xf>
    <xf numFmtId="3" fontId="75" fillId="27" borderId="0" xfId="40" applyNumberFormat="1" applyFont="1" applyFill="1" applyBorder="1" applyAlignment="1">
      <alignment horizontal="left" vertical="center" wrapText="1"/>
    </xf>
    <xf numFmtId="3" fontId="75" fillId="25" borderId="0" xfId="62" applyNumberFormat="1" applyFont="1" applyFill="1" applyBorder="1" applyAlignment="1">
      <alignment horizontal="right" vertical="center" indent="2"/>
    </xf>
    <xf numFmtId="0" fontId="16" fillId="25" borderId="18" xfId="71" applyFont="1" applyFill="1" applyBorder="1" applyAlignment="1">
      <alignment horizontal="left" indent="5"/>
    </xf>
    <xf numFmtId="0" fontId="14" fillId="25" borderId="22" xfId="62" applyFont="1" applyFill="1" applyBorder="1" applyAlignment="1">
      <alignment horizontal="left"/>
    </xf>
    <xf numFmtId="0" fontId="80" fillId="26" borderId="31" xfId="62" applyFont="1" applyFill="1" applyBorder="1" applyAlignment="1">
      <alignment horizontal="left" vertical="center"/>
    </xf>
    <xf numFmtId="0" fontId="80" fillId="26" borderId="32" xfId="62" applyFont="1" applyFill="1" applyBorder="1" applyAlignment="1">
      <alignment horizontal="left" vertical="center"/>
    </xf>
    <xf numFmtId="0" fontId="80" fillId="26" borderId="33" xfId="62" applyFont="1" applyFill="1" applyBorder="1" applyAlignment="1">
      <alignment horizontal="left" vertical="center"/>
    </xf>
    <xf numFmtId="0" fontId="14" fillId="25" borderId="51" xfId="62" applyFont="1" applyFill="1" applyBorder="1" applyAlignment="1">
      <alignment horizontal="left" vertical="top"/>
    </xf>
    <xf numFmtId="0" fontId="14" fillId="25" borderId="0" xfId="62" applyFont="1" applyFill="1" applyBorder="1" applyAlignment="1">
      <alignment horizontal="left" vertical="top"/>
    </xf>
    <xf numFmtId="0" fontId="13" fillId="25" borderId="13" xfId="62" applyFont="1" applyFill="1" applyBorder="1" applyAlignment="1">
      <alignment horizontal="center"/>
    </xf>
    <xf numFmtId="3" fontId="78" fillId="25" borderId="0" xfId="62" applyNumberFormat="1" applyFont="1" applyFill="1" applyBorder="1" applyAlignment="1">
      <alignment horizontal="right" vertical="center" indent="2"/>
    </xf>
    <xf numFmtId="0" fontId="14" fillId="25" borderId="49" xfId="62" applyFont="1" applyFill="1" applyBorder="1" applyAlignment="1">
      <alignment horizontal="left"/>
    </xf>
    <xf numFmtId="3" fontId="75" fillId="24" borderId="0" xfId="40" applyNumberFormat="1" applyFont="1" applyFill="1" applyBorder="1" applyAlignment="1">
      <alignment horizontal="left" vertical="center" wrapText="1"/>
    </xf>
    <xf numFmtId="0" fontId="134" fillId="25" borderId="0" xfId="62" applyFont="1" applyFill="1" applyBorder="1" applyAlignment="1">
      <alignment horizontal="center" vertical="center"/>
    </xf>
    <xf numFmtId="0" fontId="16" fillId="25" borderId="12" xfId="62" applyFont="1" applyFill="1" applyBorder="1" applyAlignment="1">
      <alignment horizontal="center" vertical="center" wrapText="1"/>
    </xf>
    <xf numFmtId="0" fontId="21" fillId="25" borderId="0" xfId="62" applyFont="1" applyFill="1" applyBorder="1" applyAlignment="1">
      <alignment horizontal="left" wrapText="1"/>
    </xf>
    <xf numFmtId="0" fontId="16" fillId="25" borderId="18" xfId="70" applyFont="1" applyFill="1" applyBorder="1" applyAlignment="1">
      <alignment horizontal="right" indent="6"/>
    </xf>
    <xf numFmtId="0" fontId="14" fillId="25" borderId="23" xfId="70" applyFont="1" applyFill="1" applyBorder="1" applyAlignment="1">
      <alignment horizontal="left"/>
    </xf>
    <xf numFmtId="0" fontId="14" fillId="25" borderId="22" xfId="70" applyFont="1" applyFill="1" applyBorder="1" applyAlignment="1">
      <alignment horizontal="left"/>
    </xf>
    <xf numFmtId="0" fontId="46" fillId="26" borderId="44" xfId="70" applyFont="1" applyFill="1" applyBorder="1" applyAlignment="1">
      <alignment horizontal="left" vertical="center"/>
    </xf>
    <xf numFmtId="0" fontId="46" fillId="26" borderId="45" xfId="70" applyFont="1" applyFill="1" applyBorder="1" applyAlignment="1">
      <alignment horizontal="left" vertical="center"/>
    </xf>
    <xf numFmtId="0" fontId="46" fillId="26" borderId="46" xfId="70" applyFont="1" applyFill="1" applyBorder="1" applyAlignment="1">
      <alignment horizontal="left" vertical="center"/>
    </xf>
    <xf numFmtId="0" fontId="34" fillId="26" borderId="10" xfId="62" applyFont="1" applyFill="1" applyBorder="1" applyAlignment="1">
      <alignment horizontal="center" vertical="center" wrapText="1"/>
    </xf>
    <xf numFmtId="0" fontId="34" fillId="26" borderId="11" xfId="62" applyFont="1" applyFill="1" applyBorder="1" applyAlignment="1">
      <alignment horizontal="center" vertical="center" wrapText="1"/>
    </xf>
    <xf numFmtId="0" fontId="16" fillId="26" borderId="13" xfId="62" applyFont="1" applyFill="1" applyBorder="1" applyAlignment="1">
      <alignment horizontal="center" vertical="center"/>
    </xf>
    <xf numFmtId="173" fontId="17" fillId="25" borderId="0" xfId="70" applyNumberFormat="1" applyFont="1" applyFill="1" applyBorder="1" applyAlignment="1">
      <alignment horizontal="left"/>
    </xf>
    <xf numFmtId="0" fontId="34" fillId="25" borderId="10" xfId="62" applyFont="1" applyFill="1" applyBorder="1" applyAlignment="1">
      <alignment horizontal="center" vertical="center" wrapText="1"/>
    </xf>
    <xf numFmtId="0" fontId="34" fillId="25" borderId="11" xfId="62" applyFont="1" applyFill="1" applyBorder="1" applyAlignment="1">
      <alignment horizontal="center" vertical="center" wrapText="1"/>
    </xf>
    <xf numFmtId="0" fontId="75" fillId="44" borderId="0" xfId="70" applyFont="1" applyFill="1" applyBorder="1" applyAlignment="1">
      <alignment horizontal="left"/>
    </xf>
    <xf numFmtId="0" fontId="21" fillId="27" borderId="0" xfId="40" applyFont="1" applyFill="1" applyBorder="1" applyAlignment="1">
      <alignment horizontal="left" wrapText="1"/>
    </xf>
    <xf numFmtId="0" fontId="120" fillId="27" borderId="0" xfId="40" applyFont="1" applyFill="1" applyBorder="1" applyAlignment="1">
      <alignment horizontal="left" vertical="center" wrapText="1" indent="1"/>
    </xf>
    <xf numFmtId="0" fontId="120" fillId="25" borderId="18" xfId="70" applyFont="1" applyFill="1" applyBorder="1" applyAlignment="1">
      <alignment horizontal="left" indent="6"/>
    </xf>
    <xf numFmtId="0" fontId="14" fillId="25" borderId="0" xfId="70" applyFont="1" applyFill="1" applyBorder="1" applyAlignment="1">
      <alignment horizontal="left"/>
    </xf>
    <xf numFmtId="0" fontId="127" fillId="0" borderId="44" xfId="70" applyFont="1" applyFill="1" applyBorder="1" applyAlignment="1">
      <alignment horizontal="left" vertical="center"/>
    </xf>
    <xf numFmtId="0" fontId="127" fillId="0" borderId="45" xfId="70" applyFont="1" applyFill="1" applyBorder="1" applyAlignment="1">
      <alignment horizontal="left" vertical="center"/>
    </xf>
    <xf numFmtId="0" fontId="127" fillId="0" borderId="46" xfId="70" applyFont="1" applyFill="1" applyBorder="1" applyAlignment="1">
      <alignment horizontal="left" vertical="center"/>
    </xf>
    <xf numFmtId="0" fontId="84" fillId="26" borderId="0" xfId="70" applyFont="1" applyFill="1" applyBorder="1" applyAlignment="1">
      <alignment horizontal="left"/>
    </xf>
    <xf numFmtId="0" fontId="121" fillId="24" borderId="0" xfId="40" applyFont="1" applyFill="1" applyBorder="1" applyAlignment="1">
      <alignment horizontal="left" vertical="top" wrapText="1"/>
    </xf>
    <xf numFmtId="0" fontId="127" fillId="26" borderId="44" xfId="70" applyFont="1" applyFill="1" applyBorder="1" applyAlignment="1">
      <alignment horizontal="left" vertical="center"/>
    </xf>
    <xf numFmtId="0" fontId="127" fillId="26" borderId="45" xfId="70" applyFont="1" applyFill="1" applyBorder="1" applyAlignment="1">
      <alignment horizontal="left" vertical="center"/>
    </xf>
    <xf numFmtId="0" fontId="127" fillId="26" borderId="46" xfId="70" applyFont="1" applyFill="1" applyBorder="1" applyAlignment="1">
      <alignment horizontal="left" vertical="center"/>
    </xf>
    <xf numFmtId="0" fontId="120" fillId="24" borderId="0" xfId="40" applyFont="1" applyFill="1" applyBorder="1" applyAlignment="1">
      <alignment horizontal="left" vertical="center" wrapText="1" indent="1"/>
    </xf>
    <xf numFmtId="3" fontId="84" fillId="26" borderId="0" xfId="70" applyNumberFormat="1" applyFont="1" applyFill="1" applyBorder="1" applyAlignment="1">
      <alignment horizontal="left"/>
    </xf>
    <xf numFmtId="3" fontId="120" fillId="27" borderId="0" xfId="40" applyNumberFormat="1" applyFont="1" applyFill="1" applyBorder="1" applyAlignment="1">
      <alignment horizontal="left" vertical="center" wrapText="1" indent="1"/>
    </xf>
    <xf numFmtId="0" fontId="121" fillId="27" borderId="0" xfId="40" applyFont="1" applyFill="1" applyBorder="1" applyAlignment="1">
      <alignment horizontal="left"/>
    </xf>
    <xf numFmtId="173" fontId="43" fillId="25" borderId="0" xfId="70" applyNumberFormat="1" applyFont="1" applyFill="1" applyBorder="1" applyAlignment="1">
      <alignment horizontal="right"/>
    </xf>
    <xf numFmtId="0" fontId="121" fillId="27" borderId="19" xfId="40" applyFont="1" applyFill="1" applyBorder="1" applyAlignment="1">
      <alignment horizontal="left"/>
    </xf>
    <xf numFmtId="0" fontId="21" fillId="24" borderId="0" xfId="40" applyFont="1" applyFill="1" applyBorder="1" applyAlignment="1">
      <alignment horizontal="left" vertical="top" wrapText="1"/>
    </xf>
    <xf numFmtId="0" fontId="16" fillId="25" borderId="18" xfId="70" applyFont="1" applyFill="1" applyBorder="1" applyAlignment="1">
      <alignment horizontal="right" indent="5"/>
    </xf>
    <xf numFmtId="3" fontId="21" fillId="25" borderId="0" xfId="70" applyNumberFormat="1" applyFont="1" applyFill="1" applyBorder="1" applyAlignment="1">
      <alignment horizontal="right"/>
    </xf>
    <xf numFmtId="0" fontId="75" fillId="25" borderId="0" xfId="70" applyFont="1" applyFill="1" applyBorder="1" applyAlignment="1">
      <alignment horizontal="justify" vertical="center"/>
    </xf>
    <xf numFmtId="0" fontId="16" fillId="25" borderId="13" xfId="70" applyFont="1" applyFill="1" applyBorder="1" applyAlignment="1">
      <alignment horizontal="center" wrapText="1"/>
    </xf>
    <xf numFmtId="0" fontId="21" fillId="25" borderId="0" xfId="70" applyNumberFormat="1" applyFont="1" applyFill="1" applyBorder="1" applyAlignment="1" applyProtection="1">
      <alignment horizontal="justify" vertical="justify" wrapText="1"/>
      <protection locked="0"/>
    </xf>
    <xf numFmtId="0" fontId="125" fillId="25" borderId="0" xfId="68" applyNumberFormat="1" applyFont="1" applyFill="1" applyBorder="1" applyAlignment="1" applyProtection="1">
      <alignment horizontal="center" vertical="justify" wrapText="1"/>
      <protection locked="0"/>
    </xf>
    <xf numFmtId="0" fontId="78" fillId="25" borderId="0" xfId="70" applyNumberFormat="1" applyFont="1" applyFill="1" applyBorder="1" applyAlignment="1" applyProtection="1">
      <alignment horizontal="right" vertical="justify" wrapText="1"/>
      <protection locked="0"/>
    </xf>
    <xf numFmtId="49" fontId="21" fillId="25" borderId="0" xfId="70" applyNumberFormat="1" applyFont="1" applyFill="1" applyBorder="1" applyAlignment="1">
      <alignment horizontal="left" vertical="center" wrapText="1"/>
    </xf>
    <xf numFmtId="1" fontId="17" fillId="35" borderId="0" xfId="51" applyNumberFormat="1" applyFont="1" applyFill="1" applyBorder="1" applyAlignment="1">
      <alignment horizontal="center"/>
    </xf>
    <xf numFmtId="0" fontId="21" fillId="24" borderId="0" xfId="61" applyFont="1" applyFill="1" applyBorder="1" applyAlignment="1">
      <alignment horizontal="left" wrapText="1"/>
    </xf>
    <xf numFmtId="2" fontId="34" fillId="24" borderId="0" xfId="61" applyNumberFormat="1" applyFont="1" applyFill="1" applyBorder="1" applyAlignment="1">
      <alignment horizontal="left" wrapText="1"/>
    </xf>
    <xf numFmtId="2" fontId="21" fillId="24" borderId="0" xfId="61" applyNumberFormat="1" applyFont="1" applyFill="1" applyBorder="1" applyAlignment="1">
      <alignment horizontal="left" wrapText="1"/>
    </xf>
    <xf numFmtId="2" fontId="21" fillId="24" borderId="19" xfId="61" applyNumberFormat="1" applyFont="1" applyFill="1" applyBorder="1" applyAlignment="1">
      <alignment horizontal="left" wrapText="1"/>
    </xf>
    <xf numFmtId="49" fontId="17" fillId="25" borderId="0" xfId="51" applyNumberFormat="1" applyFont="1" applyFill="1" applyBorder="1" applyAlignment="1">
      <alignment horizontal="left"/>
    </xf>
    <xf numFmtId="0" fontId="17" fillId="25" borderId="0" xfId="51" applyNumberFormat="1" applyFont="1" applyFill="1" applyBorder="1" applyAlignment="1">
      <alignment horizontal="left"/>
    </xf>
    <xf numFmtId="173" fontId="17" fillId="25" borderId="0" xfId="52" applyNumberFormat="1" applyFont="1" applyFill="1" applyBorder="1" applyAlignment="1">
      <alignment horizontal="right"/>
    </xf>
    <xf numFmtId="0" fontId="17" fillId="27" borderId="0" xfId="61" applyFont="1" applyFill="1" applyBorder="1" applyAlignment="1">
      <alignment horizontal="justify" vertical="center" wrapText="1"/>
    </xf>
    <xf numFmtId="0" fontId="46" fillId="26" borderId="15" xfId="51" applyFont="1" applyFill="1" applyBorder="1" applyAlignment="1">
      <alignment horizontal="left" vertical="center"/>
    </xf>
    <xf numFmtId="0" fontId="46" fillId="26" borderId="16" xfId="51" applyFont="1" applyFill="1" applyBorder="1" applyAlignment="1">
      <alignment horizontal="left" vertical="center"/>
    </xf>
    <xf numFmtId="0" fontId="46"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7" fillId="27" borderId="0" xfId="61" applyFont="1" applyFill="1" applyBorder="1" applyAlignment="1">
      <alignment horizontal="justify" vertical="center"/>
    </xf>
    <xf numFmtId="0" fontId="17" fillId="25" borderId="0" xfId="52" applyNumberFormat="1" applyFont="1" applyFill="1" applyAlignment="1">
      <alignment horizontal="right"/>
    </xf>
    <xf numFmtId="0" fontId="17" fillId="25" borderId="0" xfId="52" applyNumberFormat="1" applyFont="1" applyFill="1" applyBorder="1" applyAlignment="1">
      <alignment horizontal="right"/>
    </xf>
    <xf numFmtId="0" fontId="16" fillId="25" borderId="0" xfId="0" applyFont="1" applyFill="1" applyBorder="1" applyAlignment="1">
      <alignment horizontal="center"/>
    </xf>
    <xf numFmtId="173" fontId="17" fillId="25" borderId="20" xfId="52" applyNumberFormat="1" applyFont="1" applyFill="1" applyBorder="1" applyAlignment="1">
      <alignment horizontal="left"/>
    </xf>
    <xf numFmtId="173" fontId="17" fillId="25" borderId="0" xfId="52" applyNumberFormat="1" applyFont="1" applyFill="1" applyBorder="1" applyAlignment="1">
      <alignment horizontal="left"/>
    </xf>
    <xf numFmtId="0" fontId="15" fillId="25" borderId="0" xfId="0" applyFont="1" applyFill="1" applyBorder="1"/>
    <xf numFmtId="0" fontId="38" fillId="25" borderId="0" xfId="0" applyFont="1" applyFill="1" applyBorder="1" applyAlignment="1">
      <alignment horizontal="left"/>
    </xf>
    <xf numFmtId="0" fontId="147" fillId="0" borderId="83" xfId="70" applyFont="1" applyBorder="1" applyAlignment="1">
      <alignment horizontal="left" vertical="center" wrapText="1" indent="1"/>
    </xf>
    <xf numFmtId="0" fontId="147" fillId="0" borderId="0" xfId="70" applyFont="1" applyBorder="1" applyAlignment="1">
      <alignment horizontal="left" vertical="center" wrapText="1" indent="1"/>
    </xf>
  </cellXfs>
  <cellStyles count="31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315"/>
    <cellStyle name="Normal_Book2 4" xfId="61"/>
    <cellStyle name="Normal_Book2 5" xfId="316"/>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2016</c:v>
                  </c:pt>
                  <c:pt idx="4">
                    <c:v>2017</c:v>
                  </c:pt>
                </c:lvl>
              </c:multiLvlStrCache>
            </c:multiLvlStrRef>
          </c:cat>
          <c:val>
            <c:numRef>
              <c:f>'9lay_off'!$E$12:$Q$12</c:f>
              <c:numCache>
                <c:formatCode>0</c:formatCode>
                <c:ptCount val="13"/>
                <c:pt idx="0">
                  <c:v>64</c:v>
                </c:pt>
                <c:pt idx="1">
                  <c:v>74</c:v>
                </c:pt>
                <c:pt idx="2">
                  <c:v>89</c:v>
                </c:pt>
                <c:pt idx="3">
                  <c:v>95</c:v>
                </c:pt>
                <c:pt idx="4">
                  <c:v>87</c:v>
                </c:pt>
                <c:pt idx="5">
                  <c:v>78</c:v>
                </c:pt>
                <c:pt idx="6">
                  <c:v>66</c:v>
                </c:pt>
                <c:pt idx="7">
                  <c:v>61</c:v>
                </c:pt>
                <c:pt idx="8">
                  <c:v>45</c:v>
                </c:pt>
                <c:pt idx="9">
                  <c:v>39</c:v>
                </c:pt>
                <c:pt idx="10">
                  <c:v>39</c:v>
                </c:pt>
                <c:pt idx="11">
                  <c:v>32</c:v>
                </c:pt>
                <c:pt idx="12">
                  <c:v>29</c:v>
                </c:pt>
              </c:numCache>
            </c:numRef>
          </c:val>
        </c:ser>
        <c:dLbls>
          <c:showLegendKey val="0"/>
          <c:showVal val="0"/>
          <c:showCatName val="0"/>
          <c:showSerName val="0"/>
          <c:showPercent val="0"/>
          <c:showBubbleSize val="0"/>
        </c:dLbls>
        <c:gapWidth val="150"/>
        <c:axId val="214452096"/>
        <c:axId val="214453632"/>
      </c:barChart>
      <c:catAx>
        <c:axId val="21445209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4453632"/>
        <c:crosses val="autoZero"/>
        <c:auto val="1"/>
        <c:lblAlgn val="ctr"/>
        <c:lblOffset val="100"/>
        <c:tickLblSkip val="1"/>
        <c:tickMarkSkip val="1"/>
        <c:noMultiLvlLbl val="0"/>
      </c:catAx>
      <c:valAx>
        <c:axId val="2144536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44520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107283</c:v>
              </c:pt>
              <c:pt idx="1">
                <c:v>102782</c:v>
              </c:pt>
            </c:numLit>
          </c:val>
        </c:ser>
        <c:dLbls>
          <c:showLegendKey val="0"/>
          <c:showVal val="0"/>
          <c:showCatName val="0"/>
          <c:showSerName val="0"/>
          <c:showPercent val="0"/>
          <c:showBubbleSize val="0"/>
        </c:dLbls>
        <c:gapWidth val="120"/>
        <c:axId val="246874880"/>
        <c:axId val="246876416"/>
      </c:barChart>
      <c:catAx>
        <c:axId val="24687488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46876416"/>
        <c:crosses val="autoZero"/>
        <c:auto val="1"/>
        <c:lblAlgn val="ctr"/>
        <c:lblOffset val="100"/>
        <c:tickLblSkip val="1"/>
        <c:tickMarkSkip val="1"/>
        <c:noMultiLvlLbl val="0"/>
      </c:catAx>
      <c:valAx>
        <c:axId val="24687641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468748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67854</c:v>
              </c:pt>
              <c:pt idx="1">
                <c:v>3860</c:v>
              </c:pt>
              <c:pt idx="2">
                <c:v>3598</c:v>
              </c:pt>
              <c:pt idx="3">
                <c:v>13029</c:v>
              </c:pt>
              <c:pt idx="4">
                <c:v>10584</c:v>
              </c:pt>
              <c:pt idx="5">
                <c:v>11286</c:v>
              </c:pt>
              <c:pt idx="6">
                <c:v>12816</c:v>
              </c:pt>
              <c:pt idx="7">
                <c:v>15407</c:v>
              </c:pt>
              <c:pt idx="8">
                <c:v>16739</c:v>
              </c:pt>
              <c:pt idx="9">
                <c:v>18815</c:v>
              </c:pt>
              <c:pt idx="10">
                <c:v>18837</c:v>
              </c:pt>
              <c:pt idx="11">
                <c:v>13310</c:v>
              </c:pt>
              <c:pt idx="12">
                <c:v>3930</c:v>
              </c:pt>
            </c:numLit>
          </c:val>
        </c:ser>
        <c:dLbls>
          <c:showLegendKey val="0"/>
          <c:showVal val="0"/>
          <c:showCatName val="0"/>
          <c:showSerName val="0"/>
          <c:showPercent val="0"/>
          <c:showBubbleSize val="0"/>
        </c:dLbls>
        <c:gapWidth val="30"/>
        <c:axId val="263548928"/>
        <c:axId val="263550464"/>
      </c:barChart>
      <c:catAx>
        <c:axId val="26354892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63550464"/>
        <c:crosses val="autoZero"/>
        <c:auto val="1"/>
        <c:lblAlgn val="ctr"/>
        <c:lblOffset val="100"/>
        <c:tickLblSkip val="1"/>
        <c:tickMarkSkip val="1"/>
        <c:noMultiLvlLbl val="0"/>
      </c:catAx>
      <c:valAx>
        <c:axId val="26355046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6354892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4903</c:v>
                </c:pt>
                <c:pt idx="1">
                  <c:v>1613</c:v>
                </c:pt>
                <c:pt idx="2">
                  <c:v>2847</c:v>
                </c:pt>
                <c:pt idx="3">
                  <c:v>893</c:v>
                </c:pt>
                <c:pt idx="4">
                  <c:v>1620</c:v>
                </c:pt>
                <c:pt idx="5">
                  <c:v>3503</c:v>
                </c:pt>
                <c:pt idx="6">
                  <c:v>1422</c:v>
                </c:pt>
                <c:pt idx="7">
                  <c:v>2480</c:v>
                </c:pt>
                <c:pt idx="8">
                  <c:v>1295</c:v>
                </c:pt>
                <c:pt idx="9">
                  <c:v>2042</c:v>
                </c:pt>
                <c:pt idx="10">
                  <c:v>16676</c:v>
                </c:pt>
                <c:pt idx="11">
                  <c:v>1265</c:v>
                </c:pt>
                <c:pt idx="12">
                  <c:v>28664</c:v>
                </c:pt>
                <c:pt idx="13">
                  <c:v>2512</c:v>
                </c:pt>
                <c:pt idx="14">
                  <c:v>8169</c:v>
                </c:pt>
                <c:pt idx="15">
                  <c:v>1231</c:v>
                </c:pt>
                <c:pt idx="16">
                  <c:v>2713</c:v>
                </c:pt>
                <c:pt idx="17">
                  <c:v>3388</c:v>
                </c:pt>
                <c:pt idx="18">
                  <c:v>6000</c:v>
                </c:pt>
                <c:pt idx="19">
                  <c:v>1623</c:v>
                </c:pt>
              </c:numCache>
            </c:numRef>
          </c:val>
        </c:ser>
        <c:dLbls>
          <c:showLegendKey val="0"/>
          <c:showVal val="0"/>
          <c:showCatName val="0"/>
          <c:showSerName val="0"/>
          <c:showPercent val="0"/>
          <c:showBubbleSize val="0"/>
        </c:dLbls>
        <c:gapWidth val="30"/>
        <c:axId val="263588480"/>
        <c:axId val="263594368"/>
      </c:barChart>
      <c:catAx>
        <c:axId val="263588480"/>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63594368"/>
        <c:crosses val="autoZero"/>
        <c:auto val="1"/>
        <c:lblAlgn val="ctr"/>
        <c:lblOffset val="100"/>
        <c:tickLblSkip val="1"/>
        <c:tickMarkSkip val="1"/>
        <c:noMultiLvlLbl val="0"/>
      </c:catAx>
      <c:valAx>
        <c:axId val="263594368"/>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635884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252.136561926138</c:v>
                </c:pt>
                <c:pt idx="1">
                  <c:v>321.73699131513598</c:v>
                </c:pt>
                <c:pt idx="2">
                  <c:v>241.28418482080099</c:v>
                </c:pt>
                <c:pt idx="3">
                  <c:v>269.73979820627801</c:v>
                </c:pt>
                <c:pt idx="4">
                  <c:v>251.62021052631599</c:v>
                </c:pt>
                <c:pt idx="5">
                  <c:v>223.68272130211301</c:v>
                </c:pt>
                <c:pt idx="6">
                  <c:v>274.11826056337998</c:v>
                </c:pt>
                <c:pt idx="7">
                  <c:v>254.35670564516099</c:v>
                </c:pt>
                <c:pt idx="8">
                  <c:v>259.07227027027</c:v>
                </c:pt>
                <c:pt idx="9">
                  <c:v>239.820014792899</c:v>
                </c:pt>
                <c:pt idx="10">
                  <c:v>257.35592414786402</c:v>
                </c:pt>
                <c:pt idx="11">
                  <c:v>300.29771541501998</c:v>
                </c:pt>
                <c:pt idx="12">
                  <c:v>245.20741789948599</c:v>
                </c:pt>
                <c:pt idx="13">
                  <c:v>257.04704382470101</c:v>
                </c:pt>
                <c:pt idx="14">
                  <c:v>272.800116307542</c:v>
                </c:pt>
                <c:pt idx="15">
                  <c:v>220.44115447154499</c:v>
                </c:pt>
                <c:pt idx="16">
                  <c:v>236.84352268535599</c:v>
                </c:pt>
                <c:pt idx="17">
                  <c:v>242.09250221565699</c:v>
                </c:pt>
                <c:pt idx="18">
                  <c:v>275.00241454060398</c:v>
                </c:pt>
                <c:pt idx="19">
                  <c:v>254.38387276096401</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253.98</c:v>
                </c:pt>
                <c:pt idx="1">
                  <c:v>253.98</c:v>
                </c:pt>
                <c:pt idx="2">
                  <c:v>253.98</c:v>
                </c:pt>
                <c:pt idx="3">
                  <c:v>253.98</c:v>
                </c:pt>
                <c:pt idx="4">
                  <c:v>253.98</c:v>
                </c:pt>
                <c:pt idx="5">
                  <c:v>253.98</c:v>
                </c:pt>
                <c:pt idx="6">
                  <c:v>253.98</c:v>
                </c:pt>
                <c:pt idx="7">
                  <c:v>253.98</c:v>
                </c:pt>
                <c:pt idx="8">
                  <c:v>253.98</c:v>
                </c:pt>
                <c:pt idx="9">
                  <c:v>253.98</c:v>
                </c:pt>
                <c:pt idx="10">
                  <c:v>253.98</c:v>
                </c:pt>
                <c:pt idx="11">
                  <c:v>253.98</c:v>
                </c:pt>
                <c:pt idx="12">
                  <c:v>253.98</c:v>
                </c:pt>
                <c:pt idx="13">
                  <c:v>253.98</c:v>
                </c:pt>
                <c:pt idx="14">
                  <c:v>253.98</c:v>
                </c:pt>
                <c:pt idx="15">
                  <c:v>253.98</c:v>
                </c:pt>
                <c:pt idx="16">
                  <c:v>253.98</c:v>
                </c:pt>
                <c:pt idx="17">
                  <c:v>253.98</c:v>
                </c:pt>
                <c:pt idx="18">
                  <c:v>253.98</c:v>
                </c:pt>
                <c:pt idx="19">
                  <c:v>253.98</c:v>
                </c:pt>
              </c:numCache>
            </c:numRef>
          </c:val>
          <c:smooth val="0"/>
        </c:ser>
        <c:dLbls>
          <c:showLegendKey val="0"/>
          <c:showVal val="0"/>
          <c:showCatName val="0"/>
          <c:showSerName val="0"/>
          <c:showPercent val="0"/>
          <c:showBubbleSize val="0"/>
        </c:dLbls>
        <c:marker val="1"/>
        <c:smooth val="0"/>
        <c:axId val="263645056"/>
        <c:axId val="263646592"/>
      </c:lineChart>
      <c:catAx>
        <c:axId val="26364505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63646592"/>
        <c:crosses val="autoZero"/>
        <c:auto val="1"/>
        <c:lblAlgn val="ctr"/>
        <c:lblOffset val="100"/>
        <c:tickLblSkip val="1"/>
        <c:tickMarkSkip val="1"/>
        <c:noMultiLvlLbl val="0"/>
      </c:catAx>
      <c:valAx>
        <c:axId val="263646592"/>
        <c:scaling>
          <c:orientation val="minMax"/>
          <c:min val="82"/>
        </c:scaling>
        <c:delete val="0"/>
        <c:axPos val="l"/>
        <c:numFmt formatCode="0.0" sourceLinked="1"/>
        <c:majorTickMark val="out"/>
        <c:minorTickMark val="none"/>
        <c:tickLblPos val="none"/>
        <c:spPr>
          <a:ln w="9525">
            <a:noFill/>
          </a:ln>
        </c:spPr>
        <c:crossAx val="26364505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numLit>
          </c:val>
          <c:smooth val="0"/>
        </c:ser>
        <c:ser>
          <c:idx val="1"/>
          <c:order val="1"/>
          <c:tx>
            <c:v>iconfianca</c:v>
          </c:tx>
          <c:spPr>
            <a:ln w="25400">
              <a:solidFill>
                <a:schemeClr val="accent2"/>
              </a:solidFill>
              <a:prstDash val="solid"/>
            </a:ln>
          </c:spPr>
          <c:marker>
            <c:symbol val="none"/>
          </c:marker>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numLit>
          </c:val>
          <c:smooth val="0"/>
        </c:ser>
        <c:dLbls>
          <c:showLegendKey val="0"/>
          <c:showVal val="0"/>
          <c:showCatName val="0"/>
          <c:showSerName val="0"/>
          <c:showPercent val="0"/>
          <c:showBubbleSize val="0"/>
        </c:dLbls>
        <c:marker val="1"/>
        <c:smooth val="0"/>
        <c:axId val="325762048"/>
        <c:axId val="267469568"/>
      </c:lineChart>
      <c:catAx>
        <c:axId val="3257620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67469568"/>
        <c:crosses val="autoZero"/>
        <c:auto val="1"/>
        <c:lblAlgn val="ctr"/>
        <c:lblOffset val="100"/>
        <c:tickLblSkip val="6"/>
        <c:tickMarkSkip val="1"/>
        <c:noMultiLvlLbl val="0"/>
      </c:catAx>
      <c:valAx>
        <c:axId val="26746956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576204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-0.37258948735299158</c:v>
              </c:pt>
              <c:pt idx="1">
                <c:v>-0.21051337169674078</c:v>
              </c:pt>
              <c:pt idx="2">
                <c:v>-0.35922512501754267</c:v>
              </c:pt>
              <c:pt idx="3">
                <c:v>-0.30088256881703851</c:v>
              </c:pt>
              <c:pt idx="4">
                <c:v>-0.54313945900533389</c:v>
              </c:pt>
              <c:pt idx="5">
                <c:v>-0.45131957377681881</c:v>
              </c:pt>
              <c:pt idx="6">
                <c:v>-0.37293744651060551</c:v>
              </c:pt>
              <c:pt idx="7">
                <c:v>-0.10813424814697659</c:v>
              </c:pt>
              <c:pt idx="8">
                <c:v>0.11369259888832882</c:v>
              </c:pt>
              <c:pt idx="9">
                <c:v>0.41030984340136251</c:v>
              </c:pt>
              <c:pt idx="10">
                <c:v>0.51352816292725234</c:v>
              </c:pt>
              <c:pt idx="11">
                <c:v>0.52602184462147128</c:v>
              </c:pt>
              <c:pt idx="12">
                <c:v>0.42600039012468965</c:v>
              </c:pt>
              <c:pt idx="13">
                <c:v>0.39847085161483881</c:v>
              </c:pt>
              <c:pt idx="14">
                <c:v>0.43215835089846272</c:v>
              </c:pt>
              <c:pt idx="15">
                <c:v>0.60135562937027143</c:v>
              </c:pt>
              <c:pt idx="16">
                <c:v>0.89065573490287531</c:v>
              </c:pt>
              <c:pt idx="17">
                <c:v>1.0764556683146327</c:v>
              </c:pt>
              <c:pt idx="18">
                <c:v>1.1774300867169489</c:v>
              </c:pt>
              <c:pt idx="19">
                <c:v>1.2178985990920173</c:v>
              </c:pt>
              <c:pt idx="20">
                <c:v>1.2650253653320063</c:v>
              </c:pt>
              <c:pt idx="21">
                <c:v>1.196934673685746</c:v>
              </c:pt>
              <c:pt idx="22">
                <c:v>0.95563416182903005</c:v>
              </c:pt>
              <c:pt idx="23">
                <c:v>0.71974293567021574</c:v>
              </c:pt>
              <c:pt idx="24">
                <c:v>0.64443244164658908</c:v>
              </c:pt>
              <c:pt idx="25">
                <c:v>0.74173613953385387</c:v>
              </c:pt>
              <c:pt idx="26">
                <c:v>0.91066685715457396</c:v>
              </c:pt>
              <c:pt idx="27">
                <c:v>0.95560974091251738</c:v>
              </c:pt>
              <c:pt idx="28">
                <c:v>0.92925375812235467</c:v>
              </c:pt>
              <c:pt idx="29">
                <c:v>0.7472373399418043</c:v>
              </c:pt>
              <c:pt idx="30">
                <c:v>0.42019509486477485</c:v>
              </c:pt>
              <c:pt idx="31">
                <c:v>0.225550523995385</c:v>
              </c:pt>
              <c:pt idx="32">
                <c:v>0.14934050581477035</c:v>
              </c:pt>
              <c:pt idx="33">
                <c:v>0.31243487807336051</c:v>
              </c:pt>
              <c:pt idx="34">
                <c:v>0.22391957305448254</c:v>
              </c:pt>
              <c:pt idx="35">
                <c:v>0.33541610380409487</c:v>
              </c:pt>
              <c:pt idx="36">
                <c:v>0.30309361152728898</c:v>
              </c:pt>
              <c:pt idx="37">
                <c:v>0.56401927623749348</c:v>
              </c:pt>
              <c:pt idx="38">
                <c:v>0.46482398406577763</c:v>
              </c:pt>
              <c:pt idx="39">
                <c:v>0.62502973956264496</c:v>
              </c:pt>
              <c:pt idx="40">
                <c:v>0.49856958669554363</c:v>
              </c:pt>
              <c:pt idx="41">
                <c:v>0.7888225937879868</c:v>
              </c:pt>
              <c:pt idx="42">
                <c:v>0.87499962262556807</c:v>
              </c:pt>
              <c:pt idx="43">
                <c:v>1.0275832433393437</c:v>
              </c:pt>
              <c:pt idx="44">
                <c:v>1.0226987326813222</c:v>
              </c:pt>
              <c:pt idx="45">
                <c:v>1.1771469145094124</c:v>
              </c:pt>
              <c:pt idx="46">
                <c:v>1.1738206070857939</c:v>
              </c:pt>
              <c:pt idx="47">
                <c:v>0.99186530099746439</c:v>
              </c:pt>
              <c:pt idx="48">
                <c:v>0.83598075298706065</c:v>
              </c:pt>
              <c:pt idx="49">
                <c:v>0.9296027973058002</c:v>
              </c:pt>
              <c:pt idx="50">
                <c:v>1.2103168065378485</c:v>
              </c:pt>
              <c:pt idx="51">
                <c:v>1.3612130888663512</c:v>
              </c:pt>
              <c:pt idx="52">
                <c:v>1.5029011944738735</c:v>
              </c:pt>
              <c:pt idx="53">
                <c:v>1.5485170316571828</c:v>
              </c:pt>
              <c:pt idx="54">
                <c:v>1.417422063137854</c:v>
              </c:pt>
              <c:pt idx="55">
                <c:v>1.4097817056754893</c:v>
              </c:pt>
              <c:pt idx="56">
                <c:v>1.4249339849723817</c:v>
              </c:pt>
              <c:pt idx="57">
                <c:v>1.5186404934616482</c:v>
              </c:pt>
              <c:pt idx="58">
                <c:v>1.4769589502133726</c:v>
              </c:pt>
              <c:pt idx="59">
                <c:v>1.3531918953615514</c:v>
              </c:pt>
              <c:pt idx="60">
                <c:v>1.2892216992079699</c:v>
              </c:pt>
              <c:pt idx="61">
                <c:v>1.2822751910096717</c:v>
              </c:pt>
              <c:pt idx="62">
                <c:v>1.4805813012303815</c:v>
              </c:pt>
              <c:pt idx="63">
                <c:v>1.5353756637878302</c:v>
              </c:pt>
              <c:pt idx="64">
                <c:v>1.5001918629178399</c:v>
              </c:pt>
              <c:pt idx="65">
                <c:v>1.1015766473155064</c:v>
              </c:pt>
              <c:pt idx="66">
                <c:v>0.79653191857983374</c:v>
              </c:pt>
              <c:pt idx="67">
                <c:v>0.61894939646370806</c:v>
              </c:pt>
              <c:pt idx="68">
                <c:v>0.54386614677950973</c:v>
              </c:pt>
              <c:pt idx="69">
                <c:v>0.24465362968288784</c:v>
              </c:pt>
              <c:pt idx="70">
                <c:v>-0.4446627050364676</c:v>
              </c:pt>
              <c:pt idx="71">
                <c:v>-1.14181645651803</c:v>
              </c:pt>
              <c:pt idx="72">
                <c:v>-1.6414191885388691</c:v>
              </c:pt>
              <c:pt idx="73">
                <c:v>-2.0007362373657678</c:v>
              </c:pt>
              <c:pt idx="74">
                <c:v>-2.0753358029965656</c:v>
              </c:pt>
              <c:pt idx="75">
                <c:v>-2.0771763542963662</c:v>
              </c:pt>
              <c:pt idx="76">
                <c:v>-1.6814738797158664</c:v>
              </c:pt>
              <c:pt idx="77">
                <c:v>-1.3385295269944923</c:v>
              </c:pt>
              <c:pt idx="78">
                <c:v>-0.94307821965088634</c:v>
              </c:pt>
              <c:pt idx="79">
                <c:v>-0.54602563643634905</c:v>
              </c:pt>
              <c:pt idx="80">
                <c:v>-0.20149486729485189</c:v>
              </c:pt>
              <c:pt idx="81">
                <c:v>0.12157032529337211</c:v>
              </c:pt>
              <c:pt idx="82">
                <c:v>6.0825586551264965E-2</c:v>
              </c:pt>
              <c:pt idx="83">
                <c:v>-5.2624619599079062E-2</c:v>
              </c:pt>
              <c:pt idx="84">
                <c:v>-0.20155621373674354</c:v>
              </c:pt>
              <c:pt idx="85">
                <c:v>-0.26170019995937455</c:v>
              </c:pt>
              <c:pt idx="86">
                <c:v>-0.13812862767336143</c:v>
              </c:pt>
              <c:pt idx="87">
                <c:v>4.3764560874524905E-2</c:v>
              </c:pt>
              <c:pt idx="88">
                <c:v>0.23125210213909686</c:v>
              </c:pt>
              <c:pt idx="89">
                <c:v>0.28476673259814239</c:v>
              </c:pt>
              <c:pt idx="90">
                <c:v>0.19818139504185189</c:v>
              </c:pt>
              <c:pt idx="91">
                <c:v>0.16973484256833857</c:v>
              </c:pt>
              <c:pt idx="92">
                <c:v>0.17342378769018685</c:v>
              </c:pt>
              <c:pt idx="93">
                <c:v>-1.8127673841309908E-2</c:v>
              </c:pt>
              <c:pt idx="94">
                <c:v>-0.2866046651409257</c:v>
              </c:pt>
              <c:pt idx="95">
                <c:v>-0.76460001851321557</c:v>
              </c:pt>
              <c:pt idx="96">
                <c:v>-0.95070967890839153</c:v>
              </c:pt>
              <c:pt idx="97">
                <c:v>-1.1017865699873131</c:v>
              </c:pt>
              <c:pt idx="98">
                <c:v>-1.1488065764638105</c:v>
              </c:pt>
              <c:pt idx="99">
                <c:v>-1.3416168463983382</c:v>
              </c:pt>
              <c:pt idx="100">
                <c:v>-1.5216152499955764</c:v>
              </c:pt>
              <c:pt idx="101">
                <c:v>-1.6790176072632956</c:v>
              </c:pt>
              <c:pt idx="102">
                <c:v>-1.8256811149564203</c:v>
              </c:pt>
              <c:pt idx="103">
                <c:v>-1.9699119088876738</c:v>
              </c:pt>
              <c:pt idx="104">
                <c:v>-2.1870454257887322</c:v>
              </c:pt>
              <c:pt idx="105">
                <c:v>-2.43915544306024</c:v>
              </c:pt>
              <c:pt idx="106">
                <c:v>-2.8699098285400684</c:v>
              </c:pt>
              <c:pt idx="107">
                <c:v>-3.2889640265735305</c:v>
              </c:pt>
              <c:pt idx="108">
                <c:v>-3.5658769125428575</c:v>
              </c:pt>
              <c:pt idx="109">
                <c:v>-3.7055385154532132</c:v>
              </c:pt>
              <c:pt idx="110">
                <c:v>-3.6707520746824871</c:v>
              </c:pt>
              <c:pt idx="111">
                <c:v>-3.5724727578715214</c:v>
              </c:pt>
              <c:pt idx="112">
                <c:v>-3.5349062523297268</c:v>
              </c:pt>
              <c:pt idx="113">
                <c:v>-3.3782225753830457</c:v>
              </c:pt>
              <c:pt idx="114">
                <c:v>-3.2931282279739849</c:v>
              </c:pt>
              <c:pt idx="115">
                <c:v>-3.0241080132517282</c:v>
              </c:pt>
              <c:pt idx="116">
                <c:v>-3.1966234538944387</c:v>
              </c:pt>
              <c:pt idx="117">
                <c:v>-3.5312851835167511</c:v>
              </c:pt>
              <c:pt idx="118">
                <c:v>-3.8313248649336815</c:v>
              </c:pt>
              <c:pt idx="119">
                <c:v>-3.9040058028562212</c:v>
              </c:pt>
              <c:pt idx="120">
                <c:v>-3.8242719528293252</c:v>
              </c:pt>
              <c:pt idx="121">
                <c:v>-3.7334883749543066</c:v>
              </c:pt>
              <c:pt idx="122">
                <c:v>-3.4001603180079747</c:v>
              </c:pt>
              <c:pt idx="123">
                <c:v>-3.1079817295065277</c:v>
              </c:pt>
              <c:pt idx="124">
                <c:v>-2.7903017671128247</c:v>
              </c:pt>
              <c:pt idx="125">
                <c:v>-2.5597105008790111</c:v>
              </c:pt>
              <c:pt idx="126">
                <c:v>-2.2853695819144422</c:v>
              </c:pt>
              <c:pt idx="127">
                <c:v>-1.8583084510670786</c:v>
              </c:pt>
              <c:pt idx="128">
                <c:v>-1.5471399019310506</c:v>
              </c:pt>
              <c:pt idx="129">
                <c:v>-1.2957026102647138</c:v>
              </c:pt>
              <c:pt idx="130">
                <c:v>-1.1608828380321494</c:v>
              </c:pt>
              <c:pt idx="131">
                <c:v>-1.0008234011622514</c:v>
              </c:pt>
              <c:pt idx="132">
                <c:v>-0.73553360217656005</c:v>
              </c:pt>
              <c:pt idx="133">
                <c:v>-0.48990248241467771</c:v>
              </c:pt>
              <c:pt idx="134">
                <c:v>-0.22529976030736842</c:v>
              </c:pt>
              <c:pt idx="135">
                <c:v>-6.2683549682467435E-2</c:v>
              </c:pt>
              <c:pt idx="136">
                <c:v>0.16069518009183825</c:v>
              </c:pt>
              <c:pt idx="137">
                <c:v>0.38292025636126553</c:v>
              </c:pt>
              <c:pt idx="138">
                <c:v>0.56035659052688058</c:v>
              </c:pt>
              <c:pt idx="139">
                <c:v>0.61845550319672049</c:v>
              </c:pt>
              <c:pt idx="140">
                <c:v>0.55728031939505152</c:v>
              </c:pt>
              <c:pt idx="141">
                <c:v>0.58300646319863203</c:v>
              </c:pt>
              <c:pt idx="142">
                <c:v>0.40787931550583589</c:v>
              </c:pt>
              <c:pt idx="143">
                <c:v>0.20438873184237938</c:v>
              </c:pt>
              <c:pt idx="144">
                <c:v>0.29158110715186458</c:v>
              </c:pt>
              <c:pt idx="145">
                <c:v>0.33041909324688506</c:v>
              </c:pt>
              <c:pt idx="146">
                <c:v>0.66740243576076641</c:v>
              </c:pt>
              <c:pt idx="147">
                <c:v>0.82317845898297604</c:v>
              </c:pt>
              <c:pt idx="148">
                <c:v>1.1850621106160895</c:v>
              </c:pt>
              <c:pt idx="149">
                <c:v>1.3033976093302053</c:v>
              </c:pt>
              <c:pt idx="150">
                <c:v>1.3806920213527374</c:v>
              </c:pt>
              <c:pt idx="151">
                <c:v>1.4107731485069659</c:v>
              </c:pt>
              <c:pt idx="152">
                <c:v>1.418113171900752</c:v>
              </c:pt>
              <c:pt idx="153">
                <c:v>1.1786338429016041</c:v>
              </c:pt>
              <c:pt idx="154">
                <c:v>0.94507616483196044</c:v>
              </c:pt>
              <c:pt idx="155">
                <c:v>0.71318161424451776</c:v>
              </c:pt>
              <c:pt idx="156">
                <c:v>0.76816692223934691</c:v>
              </c:pt>
              <c:pt idx="157">
                <c:v>0.79358020681064989</c:v>
              </c:pt>
              <c:pt idx="158">
                <c:v>0.98618480332578051</c:v>
              </c:pt>
              <c:pt idx="159">
                <c:v>1.1144476523806168</c:v>
              </c:pt>
              <c:pt idx="160">
                <c:v>1.2125700789799927</c:v>
              </c:pt>
              <c:pt idx="161">
                <c:v>1.223511246404591</c:v>
              </c:pt>
              <c:pt idx="162">
                <c:v>1.2291678469234832</c:v>
              </c:pt>
              <c:pt idx="163">
                <c:v>1.3243039518091155</c:v>
              </c:pt>
              <c:pt idx="164">
                <c:v>1.361660417010272</c:v>
              </c:pt>
              <c:pt idx="165">
                <c:v>1.3345100764211699</c:v>
              </c:pt>
              <c:pt idx="166">
                <c:v>1.2422212783463844</c:v>
              </c:pt>
              <c:pt idx="167">
                <c:v>1.1565932144078452</c:v>
              </c:pt>
              <c:pt idx="168">
                <c:v>1.1972868342802412</c:v>
              </c:pt>
              <c:pt idx="169">
                <c:v>1.3616397570364647</c:v>
              </c:pt>
              <c:pt idx="170">
                <c:v>1.5748640331539772</c:v>
              </c:pt>
              <c:pt idx="171">
                <c:v>1.7980913211551215</c:v>
              </c:pt>
              <c:pt idx="172">
                <c:v>1.9696498748728142</c:v>
              </c:pt>
              <c:pt idx="173">
                <c:v>2.1324884600168299</c:v>
              </c:pt>
              <c:pt idx="174">
                <c:v>2.1941606559155353</c:v>
              </c:pt>
              <c:pt idx="175">
                <c:v>2.1387888778903523</c:v>
              </c:pt>
              <c:pt idx="176">
                <c:v>2.1460895848155213</c:v>
              </c:pt>
            </c:numLit>
          </c:val>
          <c:smooth val="0"/>
        </c:ser>
        <c:dLbls>
          <c:showLegendKey val="0"/>
          <c:showVal val="0"/>
          <c:showCatName val="0"/>
          <c:showSerName val="1"/>
          <c:showPercent val="0"/>
          <c:showBubbleSize val="0"/>
        </c:dLbls>
        <c:marker val="1"/>
        <c:smooth val="0"/>
        <c:axId val="267495296"/>
        <c:axId val="267497472"/>
      </c:lineChart>
      <c:catAx>
        <c:axId val="26749529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67497472"/>
        <c:crosses val="autoZero"/>
        <c:auto val="1"/>
        <c:lblAlgn val="ctr"/>
        <c:lblOffset val="100"/>
        <c:tickLblSkip val="1"/>
        <c:tickMarkSkip val="1"/>
        <c:noMultiLvlLbl val="0"/>
      </c:catAx>
      <c:valAx>
        <c:axId val="26749747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6749529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0.000</c:formatCode>
              <c:ptCount val="178"/>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numLit>
          </c:val>
          <c:smooth val="0"/>
        </c:ser>
        <c:dLbls>
          <c:showLegendKey val="0"/>
          <c:showVal val="0"/>
          <c:showCatName val="0"/>
          <c:showSerName val="0"/>
          <c:showPercent val="0"/>
          <c:showBubbleSize val="0"/>
        </c:dLbls>
        <c:marker val="1"/>
        <c:smooth val="0"/>
        <c:axId val="324943232"/>
        <c:axId val="324945024"/>
      </c:lineChart>
      <c:catAx>
        <c:axId val="32494323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4945024"/>
        <c:crosses val="autoZero"/>
        <c:auto val="1"/>
        <c:lblAlgn val="ctr"/>
        <c:lblOffset val="100"/>
        <c:tickLblSkip val="1"/>
        <c:tickMarkSkip val="1"/>
        <c:noMultiLvlLbl val="0"/>
      </c:catAx>
      <c:valAx>
        <c:axId val="32494502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494323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456205698838541"/>
                  <c:y val="-7.7522083933056748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numLit>
          </c:val>
          <c:smooth val="0"/>
        </c:ser>
        <c:ser>
          <c:idx val="1"/>
          <c:order val="1"/>
          <c:tx>
            <c:v>industria</c:v>
          </c:tx>
          <c:spPr>
            <a:ln w="25400">
              <a:solidFill>
                <a:schemeClr val="tx2"/>
              </a:solidFill>
              <a:prstDash val="solid"/>
            </a:ln>
          </c:spPr>
          <c:marker>
            <c:symbol val="none"/>
          </c:marker>
          <c:dLbls>
            <c:dLbl>
              <c:idx val="3"/>
              <c:layout>
                <c:manualLayout>
                  <c:x val="0.6899473493956968"/>
                  <c:y val="0.18351818925860075"/>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pt idx="175">
                <c:v>1.6261226697444446</c:v>
              </c:pt>
              <c:pt idx="176">
                <c:v>1.7938336015222223</c:v>
              </c:pt>
            </c:numLit>
          </c:val>
          <c:smooth val="0"/>
        </c:ser>
        <c:ser>
          <c:idx val="2"/>
          <c:order val="2"/>
          <c:tx>
            <c:v>comercio</c:v>
          </c:tx>
          <c:spPr>
            <a:ln w="38100">
              <a:solidFill>
                <a:schemeClr val="accent2"/>
              </a:solidFill>
              <a:prstDash val="solid"/>
            </a:ln>
          </c:spPr>
          <c:marker>
            <c:symbol val="none"/>
          </c:marker>
          <c:dLbls>
            <c:dLbl>
              <c:idx val="21"/>
              <c:layout>
                <c:manualLayout>
                  <c:x val="0.38574033036289634"/>
                  <c:y val="-2.1237829142324919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pt idx="175">
                <c:v>3.5234713199444436</c:v>
              </c:pt>
              <c:pt idx="176">
                <c:v>3.2331835493444445</c:v>
              </c:pt>
            </c:numLit>
          </c:val>
          <c:smooth val="0"/>
        </c:ser>
        <c:ser>
          <c:idx val="3"/>
          <c:order val="3"/>
          <c:tx>
            <c:v>servicos</c:v>
          </c:tx>
          <c:spPr>
            <a:ln w="25400">
              <a:solidFill>
                <a:srgbClr val="333333"/>
              </a:solidFill>
              <a:prstDash val="solid"/>
            </a:ln>
          </c:spPr>
          <c:marker>
            <c:symbol val="none"/>
          </c:marker>
          <c:dLbls>
            <c:dLbl>
              <c:idx val="20"/>
              <c:layout>
                <c:manualLayout>
                  <c:x val="0.5574130479199082"/>
                  <c:y val="-7.659018429147969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pt idx="175">
                <c:v>13.577900842555556</c:v>
              </c:pt>
              <c:pt idx="176">
                <c:v>16.045277901888891</c:v>
              </c:pt>
            </c:numLit>
          </c:val>
          <c:smooth val="0"/>
        </c:ser>
        <c:dLbls>
          <c:showLegendKey val="0"/>
          <c:showVal val="0"/>
          <c:showCatName val="0"/>
          <c:showSerName val="0"/>
          <c:showPercent val="0"/>
          <c:showBubbleSize val="0"/>
        </c:dLbls>
        <c:marker val="1"/>
        <c:smooth val="0"/>
        <c:axId val="325406080"/>
        <c:axId val="325428352"/>
      </c:lineChart>
      <c:catAx>
        <c:axId val="32540608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5428352"/>
        <c:crosses val="autoZero"/>
        <c:auto val="1"/>
        <c:lblAlgn val="ctr"/>
        <c:lblOffset val="100"/>
        <c:tickLblSkip val="6"/>
        <c:tickMarkSkip val="1"/>
        <c:noMultiLvlLbl val="0"/>
      </c:catAx>
      <c:valAx>
        <c:axId val="32542835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540608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0.000</c:formatCode>
              <c:ptCount val="17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numLit>
          </c:val>
          <c:smooth val="0"/>
        </c:ser>
        <c:dLbls>
          <c:showLegendKey val="0"/>
          <c:showVal val="0"/>
          <c:showCatName val="0"/>
          <c:showSerName val="0"/>
          <c:showPercent val="0"/>
          <c:showBubbleSize val="0"/>
        </c:dLbls>
        <c:marker val="1"/>
        <c:smooth val="0"/>
        <c:axId val="325613440"/>
        <c:axId val="32561497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521784776902886"/>
                  <c:y val="-0.12783012292954907"/>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numLit>
          </c:val>
          <c:smooth val="0"/>
        </c:ser>
        <c:dLbls>
          <c:showLegendKey val="0"/>
          <c:showVal val="0"/>
          <c:showCatName val="0"/>
          <c:showSerName val="0"/>
          <c:showPercent val="0"/>
          <c:showBubbleSize val="0"/>
        </c:dLbls>
        <c:marker val="1"/>
        <c:smooth val="0"/>
        <c:axId val="325629056"/>
        <c:axId val="325630592"/>
      </c:lineChart>
      <c:catAx>
        <c:axId val="3256134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5614976"/>
        <c:crosses val="autoZero"/>
        <c:auto val="1"/>
        <c:lblAlgn val="ctr"/>
        <c:lblOffset val="100"/>
        <c:tickLblSkip val="1"/>
        <c:tickMarkSkip val="1"/>
        <c:noMultiLvlLbl val="0"/>
      </c:catAx>
      <c:valAx>
        <c:axId val="32561497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5613440"/>
        <c:crosses val="autoZero"/>
        <c:crossBetween val="between"/>
        <c:majorUnit val="100"/>
        <c:minorUnit val="100"/>
      </c:valAx>
      <c:catAx>
        <c:axId val="325629056"/>
        <c:scaling>
          <c:orientation val="minMax"/>
        </c:scaling>
        <c:delete val="1"/>
        <c:axPos val="b"/>
        <c:numFmt formatCode="0.0" sourceLinked="1"/>
        <c:majorTickMark val="out"/>
        <c:minorTickMark val="none"/>
        <c:tickLblPos val="none"/>
        <c:crossAx val="325630592"/>
        <c:crosses val="autoZero"/>
        <c:auto val="1"/>
        <c:lblAlgn val="ctr"/>
        <c:lblOffset val="100"/>
        <c:noMultiLvlLbl val="0"/>
      </c:catAx>
      <c:valAx>
        <c:axId val="325630592"/>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32562905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numLit>
          </c:val>
          <c:smooth val="0"/>
        </c:ser>
        <c:ser>
          <c:idx val="1"/>
          <c:order val="1"/>
          <c:tx>
            <c:v>construcao</c:v>
          </c:tx>
          <c:spPr>
            <a:ln w="25400">
              <a:solidFill>
                <a:schemeClr val="tx2"/>
              </a:solidFill>
              <a:prstDash val="solid"/>
            </a:ln>
          </c:spPr>
          <c:marker>
            <c:symbol val="none"/>
          </c:marker>
          <c:dLbls>
            <c:dLbl>
              <c:idx val="3"/>
              <c:layout>
                <c:manualLayout>
                  <c:x val="0.68992583134315422"/>
                  <c:y val="4.729254996971532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numLit>
          </c:val>
          <c:smooth val="0"/>
        </c:ser>
        <c:ser>
          <c:idx val="2"/>
          <c:order val="2"/>
          <c:tx>
            <c:v>comercio</c:v>
          </c:tx>
          <c:spPr>
            <a:ln w="38100">
              <a:solidFill>
                <a:schemeClr val="accent2"/>
              </a:solidFill>
              <a:prstDash val="solid"/>
            </a:ln>
          </c:spPr>
          <c:marker>
            <c:symbol val="none"/>
          </c:marker>
          <c:dLbls>
            <c:dLbl>
              <c:idx val="21"/>
              <c:layout>
                <c:manualLayout>
                  <c:x val="0.36612297336706784"/>
                  <c:y val="0.2149681289838770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numLit>
          </c:val>
          <c:smooth val="0"/>
        </c:ser>
        <c:ser>
          <c:idx val="3"/>
          <c:order val="3"/>
          <c:tx>
            <c:v>servicos</c:v>
          </c:tx>
          <c:spPr>
            <a:ln w="25400">
              <a:solidFill>
                <a:srgbClr val="333333"/>
              </a:solidFill>
              <a:prstDash val="solid"/>
            </a:ln>
          </c:spPr>
          <c:marker>
            <c:symbol val="none"/>
          </c:marker>
          <c:dLbls>
            <c:dLbl>
              <c:idx val="20"/>
              <c:layout>
                <c:manualLayout>
                  <c:x val="0.60270506727199635"/>
                  <c:y val="-0.1360889504196590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strLit>
          </c:cat>
          <c:val>
            <c:numLit>
              <c:formatCode>0.0</c:formatCode>
              <c:ptCount val="178"/>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pt idx="175">
                <c:v>5.6232483246666662</c:v>
              </c:pt>
              <c:pt idx="176">
                <c:v>7.4513659693333336</c:v>
              </c:pt>
            </c:numLit>
          </c:val>
          <c:smooth val="0"/>
        </c:ser>
        <c:dLbls>
          <c:showLegendKey val="0"/>
          <c:showVal val="0"/>
          <c:showCatName val="0"/>
          <c:showSerName val="0"/>
          <c:showPercent val="0"/>
          <c:showBubbleSize val="0"/>
        </c:dLbls>
        <c:marker val="1"/>
        <c:smooth val="0"/>
        <c:axId val="326170112"/>
        <c:axId val="326171648"/>
      </c:lineChart>
      <c:catAx>
        <c:axId val="3261701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6171648"/>
        <c:crosses val="autoZero"/>
        <c:auto val="1"/>
        <c:lblAlgn val="ctr"/>
        <c:lblOffset val="100"/>
        <c:tickLblSkip val="1"/>
        <c:tickMarkSkip val="1"/>
        <c:noMultiLvlLbl val="0"/>
      </c:catAx>
      <c:valAx>
        <c:axId val="326171648"/>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617011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2016</c:v>
                  </c:pt>
                  <c:pt idx="4">
                    <c:v>2017</c:v>
                  </c:pt>
                </c:lvl>
              </c:multiLvlStrCache>
            </c:multiLvlStrRef>
          </c:cat>
          <c:val>
            <c:numRef>
              <c:f>'9lay_off'!$E$15:$Q$15</c:f>
              <c:numCache>
                <c:formatCode>#,##0</c:formatCode>
                <c:ptCount val="13"/>
                <c:pt idx="0">
                  <c:v>857</c:v>
                </c:pt>
                <c:pt idx="1">
                  <c:v>1206</c:v>
                </c:pt>
                <c:pt idx="2">
                  <c:v>1448</c:v>
                </c:pt>
                <c:pt idx="3">
                  <c:v>1983</c:v>
                </c:pt>
                <c:pt idx="4">
                  <c:v>1653</c:v>
                </c:pt>
                <c:pt idx="5">
                  <c:v>1154</c:v>
                </c:pt>
                <c:pt idx="6">
                  <c:v>892</c:v>
                </c:pt>
                <c:pt idx="7">
                  <c:v>1028</c:v>
                </c:pt>
                <c:pt idx="8">
                  <c:v>1001</c:v>
                </c:pt>
                <c:pt idx="9">
                  <c:v>742</c:v>
                </c:pt>
                <c:pt idx="10">
                  <c:v>706</c:v>
                </c:pt>
                <c:pt idx="11">
                  <c:v>378</c:v>
                </c:pt>
                <c:pt idx="12">
                  <c:v>551</c:v>
                </c:pt>
              </c:numCache>
            </c:numRef>
          </c:val>
        </c:ser>
        <c:dLbls>
          <c:showLegendKey val="0"/>
          <c:showVal val="0"/>
          <c:showCatName val="0"/>
          <c:showSerName val="0"/>
          <c:showPercent val="0"/>
          <c:showBubbleSize val="0"/>
        </c:dLbls>
        <c:gapWidth val="150"/>
        <c:axId val="214465920"/>
        <c:axId val="214488192"/>
      </c:barChart>
      <c:catAx>
        <c:axId val="21446592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14488192"/>
        <c:crosses val="autoZero"/>
        <c:auto val="1"/>
        <c:lblAlgn val="ctr"/>
        <c:lblOffset val="100"/>
        <c:tickLblSkip val="1"/>
        <c:tickMarkSkip val="1"/>
        <c:noMultiLvlLbl val="0"/>
      </c:catAx>
      <c:valAx>
        <c:axId val="21448819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44659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0.77500000000000002</c:v>
                </c:pt>
                <c:pt idx="1">
                  <c:v>0.81967213114754101</c:v>
                </c:pt>
                <c:pt idx="2">
                  <c:v>0.97222222222222221</c:v>
                </c:pt>
                <c:pt idx="3">
                  <c:v>1.1789473684210525</c:v>
                </c:pt>
                <c:pt idx="4">
                  <c:v>1.1958762886597938</c:v>
                </c:pt>
                <c:pt idx="5">
                  <c:v>1.0714285714285714</c:v>
                </c:pt>
                <c:pt idx="6">
                  <c:v>1.2413793103448276</c:v>
                </c:pt>
                <c:pt idx="7">
                  <c:v>1.2251655629139073</c:v>
                </c:pt>
                <c:pt idx="8">
                  <c:v>0.69841269841269848</c:v>
                </c:pt>
                <c:pt idx="9">
                  <c:v>0.97727272727272718</c:v>
                </c:pt>
                <c:pt idx="10">
                  <c:v>0.96938775510204078</c:v>
                </c:pt>
                <c:pt idx="11">
                  <c:v>1.4457142857142857</c:v>
                </c:pt>
                <c:pt idx="12">
                  <c:v>1.1860465116279069</c:v>
                </c:pt>
                <c:pt idx="13">
                  <c:v>0.75</c:v>
                </c:pt>
                <c:pt idx="14">
                  <c:v>1.2376237623762376</c:v>
                </c:pt>
                <c:pt idx="15">
                  <c:v>0.93548387096774188</c:v>
                </c:pt>
                <c:pt idx="16">
                  <c:v>1.1282051282051284</c:v>
                </c:pt>
                <c:pt idx="17">
                  <c:v>1.1923076923076925</c:v>
                </c:pt>
              </c:numCache>
            </c:numRef>
          </c:val>
        </c:ser>
        <c:dLbls>
          <c:showLegendKey val="0"/>
          <c:showVal val="0"/>
          <c:showCatName val="0"/>
          <c:showSerName val="0"/>
          <c:showPercent val="0"/>
          <c:showBubbleSize val="0"/>
        </c:dLbls>
        <c:axId val="325873024"/>
        <c:axId val="325891200"/>
      </c:radarChart>
      <c:catAx>
        <c:axId val="325873024"/>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325891200"/>
        <c:crosses val="autoZero"/>
        <c:auto val="0"/>
        <c:lblAlgn val="ctr"/>
        <c:lblOffset val="100"/>
        <c:noMultiLvlLbl val="0"/>
      </c:catAx>
      <c:valAx>
        <c:axId val="32589120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32587302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216663168"/>
        <c:axId val="216664704"/>
      </c:barChart>
      <c:catAx>
        <c:axId val="2166631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6664704"/>
        <c:crosses val="autoZero"/>
        <c:auto val="1"/>
        <c:lblAlgn val="ctr"/>
        <c:lblOffset val="100"/>
        <c:tickLblSkip val="1"/>
        <c:tickMarkSkip val="1"/>
        <c:noMultiLvlLbl val="0"/>
      </c:catAx>
      <c:valAx>
        <c:axId val="21666470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66631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216701568"/>
        <c:axId val="216711552"/>
      </c:barChart>
      <c:catAx>
        <c:axId val="2167015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6711552"/>
        <c:crosses val="autoZero"/>
        <c:auto val="1"/>
        <c:lblAlgn val="ctr"/>
        <c:lblOffset val="100"/>
        <c:tickLblSkip val="1"/>
        <c:tickMarkSkip val="1"/>
        <c:noMultiLvlLbl val="0"/>
      </c:catAx>
      <c:valAx>
        <c:axId val="21671155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67015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46226944"/>
        <c:axId val="246228480"/>
      </c:barChart>
      <c:catAx>
        <c:axId val="246226944"/>
        <c:scaling>
          <c:orientation val="maxMin"/>
        </c:scaling>
        <c:delete val="0"/>
        <c:axPos val="l"/>
        <c:majorTickMark val="none"/>
        <c:minorTickMark val="none"/>
        <c:tickLblPos val="none"/>
        <c:spPr>
          <a:ln w="3175">
            <a:solidFill>
              <a:srgbClr val="333333"/>
            </a:solidFill>
            <a:prstDash val="solid"/>
          </a:ln>
        </c:spPr>
        <c:crossAx val="246228480"/>
        <c:crosses val="autoZero"/>
        <c:auto val="1"/>
        <c:lblAlgn val="ctr"/>
        <c:lblOffset val="100"/>
        <c:tickMarkSkip val="1"/>
        <c:noMultiLvlLbl val="0"/>
      </c:catAx>
      <c:valAx>
        <c:axId val="24622848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62269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46260480"/>
        <c:axId val="246262016"/>
      </c:barChart>
      <c:catAx>
        <c:axId val="246260480"/>
        <c:scaling>
          <c:orientation val="maxMin"/>
        </c:scaling>
        <c:delete val="0"/>
        <c:axPos val="l"/>
        <c:majorTickMark val="none"/>
        <c:minorTickMark val="none"/>
        <c:tickLblPos val="none"/>
        <c:spPr>
          <a:ln w="3175">
            <a:solidFill>
              <a:srgbClr val="333333"/>
            </a:solidFill>
            <a:prstDash val="solid"/>
          </a:ln>
        </c:spPr>
        <c:crossAx val="246262016"/>
        <c:crosses val="autoZero"/>
        <c:auto val="1"/>
        <c:lblAlgn val="ctr"/>
        <c:lblOffset val="100"/>
        <c:tickMarkSkip val="1"/>
        <c:noMultiLvlLbl val="0"/>
      </c:catAx>
      <c:valAx>
        <c:axId val="24626201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626048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46277632"/>
        <c:axId val="246279168"/>
      </c:barChart>
      <c:catAx>
        <c:axId val="246277632"/>
        <c:scaling>
          <c:orientation val="maxMin"/>
        </c:scaling>
        <c:delete val="0"/>
        <c:axPos val="l"/>
        <c:majorTickMark val="none"/>
        <c:minorTickMark val="none"/>
        <c:tickLblPos val="none"/>
        <c:spPr>
          <a:ln w="3175">
            <a:solidFill>
              <a:srgbClr val="333333"/>
            </a:solidFill>
            <a:prstDash val="solid"/>
          </a:ln>
        </c:spPr>
        <c:crossAx val="246279168"/>
        <c:crosses val="autoZero"/>
        <c:auto val="1"/>
        <c:lblAlgn val="ctr"/>
        <c:lblOffset val="100"/>
        <c:tickMarkSkip val="1"/>
        <c:noMultiLvlLbl val="0"/>
      </c:catAx>
      <c:valAx>
        <c:axId val="24627916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62776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46315264"/>
        <c:axId val="246321152"/>
      </c:barChart>
      <c:catAx>
        <c:axId val="246315264"/>
        <c:scaling>
          <c:orientation val="maxMin"/>
        </c:scaling>
        <c:delete val="0"/>
        <c:axPos val="l"/>
        <c:majorTickMark val="none"/>
        <c:minorTickMark val="none"/>
        <c:tickLblPos val="none"/>
        <c:spPr>
          <a:ln w="3175">
            <a:solidFill>
              <a:srgbClr val="333333"/>
            </a:solidFill>
            <a:prstDash val="solid"/>
          </a:ln>
        </c:spPr>
        <c:crossAx val="246321152"/>
        <c:crosses val="autoZero"/>
        <c:auto val="1"/>
        <c:lblAlgn val="ctr"/>
        <c:lblOffset val="100"/>
        <c:tickMarkSkip val="1"/>
        <c:noMultiLvlLbl val="0"/>
      </c:catAx>
      <c:valAx>
        <c:axId val="24632115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631526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27.325131905543422</c:v>
                </c:pt>
                <c:pt idx="1">
                  <c:v>13.248965142371327</c:v>
                </c:pt>
                <c:pt idx="2">
                  <c:v>8.9354647720544698</c:v>
                </c:pt>
                <c:pt idx="3">
                  <c:v>1.8017673873736095</c:v>
                </c:pt>
                <c:pt idx="4">
                  <c:v>1.7252030660107609</c:v>
                </c:pt>
                <c:pt idx="5">
                  <c:v>-30.838780909806985</c:v>
                </c:pt>
                <c:pt idx="6">
                  <c:v>-8.352045670789721</c:v>
                </c:pt>
                <c:pt idx="7">
                  <c:v>-4.5417441816318016</c:v>
                </c:pt>
                <c:pt idx="8">
                  <c:v>-2.684281218050244</c:v>
                </c:pt>
                <c:pt idx="9">
                  <c:v>-2.5213184650705101</c:v>
                </c:pt>
              </c:numCache>
            </c:numRef>
          </c:val>
        </c:ser>
        <c:dLbls>
          <c:showLegendKey val="0"/>
          <c:showVal val="0"/>
          <c:showCatName val="0"/>
          <c:showSerName val="0"/>
          <c:showPercent val="0"/>
          <c:showBubbleSize val="0"/>
        </c:dLbls>
        <c:gapWidth val="80"/>
        <c:axId val="246328320"/>
        <c:axId val="246338304"/>
      </c:barChart>
      <c:catAx>
        <c:axId val="246328320"/>
        <c:scaling>
          <c:orientation val="maxMin"/>
        </c:scaling>
        <c:delete val="0"/>
        <c:axPos val="l"/>
        <c:majorTickMark val="none"/>
        <c:minorTickMark val="none"/>
        <c:tickLblPos val="none"/>
        <c:crossAx val="246338304"/>
        <c:crossesAt val="0"/>
        <c:auto val="1"/>
        <c:lblAlgn val="ctr"/>
        <c:lblOffset val="100"/>
        <c:tickMarkSkip val="1"/>
        <c:noMultiLvlLbl val="0"/>
      </c:catAx>
      <c:valAx>
        <c:axId val="246338304"/>
        <c:scaling>
          <c:orientation val="minMax"/>
        </c:scaling>
        <c:delete val="0"/>
        <c:axPos val="t"/>
        <c:numFmt formatCode="0.0" sourceLinked="1"/>
        <c:majorTickMark val="none"/>
        <c:minorTickMark val="none"/>
        <c:tickLblPos val="none"/>
        <c:spPr>
          <a:ln w="9525">
            <a:noFill/>
          </a:ln>
        </c:spPr>
        <c:crossAx val="24632832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10283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248400" y="0"/>
          <a:ext cx="58749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0.32358</cdr:x>
      <cdr:y>0.28885</cdr:y>
    </cdr:from>
    <cdr:to>
      <cdr:x>0.77878</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20188" y="50074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1"/>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8"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2"/>
      <c r="B1" s="279"/>
      <c r="C1" s="279"/>
      <c r="D1" s="279"/>
      <c r="E1" s="802"/>
      <c r="F1" s="279"/>
      <c r="G1" s="279"/>
      <c r="H1" s="279"/>
      <c r="I1" s="279"/>
      <c r="J1" s="279"/>
      <c r="K1" s="279"/>
      <c r="L1" s="279"/>
    </row>
    <row r="2" spans="1:12" ht="17.25" customHeight="1" x14ac:dyDescent="0.2">
      <c r="A2" s="282"/>
      <c r="B2" s="260"/>
      <c r="C2" s="261"/>
      <c r="D2" s="261"/>
      <c r="E2" s="803"/>
      <c r="F2" s="261"/>
      <c r="G2" s="261"/>
      <c r="H2" s="261"/>
      <c r="I2" s="262"/>
      <c r="J2" s="263"/>
      <c r="K2" s="263"/>
      <c r="L2" s="282"/>
    </row>
    <row r="3" spans="1:12" x14ac:dyDescent="0.2">
      <c r="A3" s="282"/>
      <c r="B3" s="260"/>
      <c r="C3" s="261"/>
      <c r="D3" s="261"/>
      <c r="E3" s="803"/>
      <c r="F3" s="261"/>
      <c r="G3" s="261"/>
      <c r="H3" s="261"/>
      <c r="I3" s="262"/>
      <c r="J3" s="260"/>
      <c r="K3" s="263"/>
      <c r="L3" s="282"/>
    </row>
    <row r="4" spans="1:12" ht="33.75" customHeight="1" x14ac:dyDescent="0.2">
      <c r="A4" s="282"/>
      <c r="B4" s="260"/>
      <c r="C4" s="1457" t="s">
        <v>436</v>
      </c>
      <c r="D4" s="1457"/>
      <c r="E4" s="1457"/>
      <c r="F4" s="1457"/>
      <c r="G4" s="1033"/>
      <c r="H4" s="262"/>
      <c r="I4" s="262"/>
      <c r="J4" s="264" t="s">
        <v>35</v>
      </c>
      <c r="K4" s="260"/>
      <c r="L4" s="282"/>
    </row>
    <row r="5" spans="1:12" s="137" customFormat="1" ht="12.75" customHeight="1" x14ac:dyDescent="0.2">
      <c r="A5" s="284"/>
      <c r="B5" s="1459"/>
      <c r="C5" s="1459"/>
      <c r="D5" s="1459"/>
      <c r="E5" s="1459"/>
      <c r="F5" s="279"/>
      <c r="G5" s="265"/>
      <c r="H5" s="265"/>
      <c r="I5" s="265"/>
      <c r="J5" s="266"/>
      <c r="K5" s="267"/>
      <c r="L5" s="282"/>
    </row>
    <row r="6" spans="1:12" ht="12.75" customHeight="1" x14ac:dyDescent="0.2">
      <c r="A6" s="282"/>
      <c r="B6" s="282"/>
      <c r="C6" s="279"/>
      <c r="D6" s="279"/>
      <c r="E6" s="802"/>
      <c r="F6" s="279"/>
      <c r="G6" s="265"/>
      <c r="H6" s="265"/>
      <c r="I6" s="265"/>
      <c r="J6" s="266"/>
      <c r="K6" s="267"/>
      <c r="L6" s="282"/>
    </row>
    <row r="7" spans="1:12" ht="12.75" customHeight="1" x14ac:dyDescent="0.2">
      <c r="A7" s="282"/>
      <c r="B7" s="282"/>
      <c r="C7" s="279"/>
      <c r="D7" s="279"/>
      <c r="E7" s="802"/>
      <c r="F7" s="279"/>
      <c r="G7" s="265"/>
      <c r="H7" s="265"/>
      <c r="I7" s="278"/>
      <c r="J7" s="266"/>
      <c r="K7" s="267"/>
      <c r="L7" s="282"/>
    </row>
    <row r="8" spans="1:12" ht="12.75" customHeight="1" x14ac:dyDescent="0.2">
      <c r="A8" s="282"/>
      <c r="B8" s="282"/>
      <c r="C8" s="279"/>
      <c r="D8" s="279"/>
      <c r="E8" s="802"/>
      <c r="F8" s="279"/>
      <c r="G8" s="265"/>
      <c r="H8" s="265"/>
      <c r="I8" s="278"/>
      <c r="J8" s="266"/>
      <c r="K8" s="267"/>
      <c r="L8" s="282"/>
    </row>
    <row r="9" spans="1:12" ht="12.75" customHeight="1" x14ac:dyDescent="0.2">
      <c r="A9" s="282"/>
      <c r="B9" s="282"/>
      <c r="C9" s="279"/>
      <c r="D9" s="279"/>
      <c r="E9" s="802"/>
      <c r="F9" s="279"/>
      <c r="G9" s="265"/>
      <c r="H9" s="265"/>
      <c r="I9" s="278"/>
      <c r="J9" s="266"/>
      <c r="K9" s="267"/>
      <c r="L9" s="282"/>
    </row>
    <row r="10" spans="1:12" ht="12.75" customHeight="1" x14ac:dyDescent="0.2">
      <c r="A10" s="282"/>
      <c r="B10" s="282"/>
      <c r="C10" s="279"/>
      <c r="D10" s="279"/>
      <c r="E10" s="802"/>
      <c r="F10" s="279"/>
      <c r="G10" s="265"/>
      <c r="H10" s="265"/>
      <c r="I10" s="265"/>
      <c r="J10" s="266"/>
      <c r="K10" s="267"/>
      <c r="L10" s="282"/>
    </row>
    <row r="11" spans="1:12" ht="12.75" customHeight="1" x14ac:dyDescent="0.2">
      <c r="A11" s="282"/>
      <c r="B11" s="282"/>
      <c r="C11" s="279"/>
      <c r="D11" s="279"/>
      <c r="E11" s="802"/>
      <c r="F11" s="279"/>
      <c r="G11" s="265"/>
      <c r="H11" s="265"/>
      <c r="I11" s="265"/>
      <c r="J11" s="266"/>
      <c r="K11" s="267"/>
      <c r="L11" s="282"/>
    </row>
    <row r="12" spans="1:12" ht="12.75" customHeight="1" x14ac:dyDescent="0.2">
      <c r="A12" s="282"/>
      <c r="B12" s="282"/>
      <c r="C12" s="279"/>
      <c r="D12" s="279"/>
      <c r="E12" s="802"/>
      <c r="F12" s="279"/>
      <c r="G12" s="265"/>
      <c r="H12" s="265"/>
      <c r="I12" s="265"/>
      <c r="J12" s="266"/>
      <c r="K12" s="267"/>
      <c r="L12" s="282"/>
    </row>
    <row r="13" spans="1:12" x14ac:dyDescent="0.2">
      <c r="A13" s="282"/>
      <c r="B13" s="282"/>
      <c r="C13" s="279"/>
      <c r="D13" s="279"/>
      <c r="E13" s="802"/>
      <c r="F13" s="279"/>
      <c r="G13" s="265"/>
      <c r="H13" s="265"/>
      <c r="I13" s="265"/>
      <c r="J13" s="266"/>
      <c r="K13" s="267"/>
      <c r="L13" s="282"/>
    </row>
    <row r="14" spans="1:12" x14ac:dyDescent="0.2">
      <c r="A14" s="282"/>
      <c r="B14" s="299" t="s">
        <v>27</v>
      </c>
      <c r="C14" s="297"/>
      <c r="D14" s="297"/>
      <c r="E14" s="804"/>
      <c r="F14" s="279"/>
      <c r="G14" s="265"/>
      <c r="H14" s="265"/>
      <c r="I14" s="265"/>
      <c r="J14" s="266"/>
      <c r="K14" s="267"/>
      <c r="L14" s="282"/>
    </row>
    <row r="15" spans="1:12" ht="13.5" thickBot="1" x14ac:dyDescent="0.25">
      <c r="A15" s="282"/>
      <c r="B15" s="282"/>
      <c r="C15" s="279"/>
      <c r="D15" s="279"/>
      <c r="E15" s="802"/>
      <c r="F15" s="279"/>
      <c r="G15" s="265"/>
      <c r="H15" s="265"/>
      <c r="I15" s="265"/>
      <c r="J15" s="266"/>
      <c r="K15" s="267"/>
      <c r="L15" s="282"/>
    </row>
    <row r="16" spans="1:12" ht="13.5" thickBot="1" x14ac:dyDescent="0.25">
      <c r="A16" s="282"/>
      <c r="B16" s="304"/>
      <c r="C16" s="291" t="s">
        <v>21</v>
      </c>
      <c r="D16" s="291"/>
      <c r="E16" s="805">
        <v>3</v>
      </c>
      <c r="F16" s="279"/>
      <c r="G16" s="265"/>
      <c r="H16" s="265"/>
      <c r="I16" s="265"/>
      <c r="J16" s="266"/>
      <c r="K16" s="267"/>
      <c r="L16" s="282"/>
    </row>
    <row r="17" spans="1:12" ht="13.5" thickBot="1" x14ac:dyDescent="0.25">
      <c r="A17" s="282"/>
      <c r="B17" s="282"/>
      <c r="C17" s="298"/>
      <c r="D17" s="298"/>
      <c r="E17" s="806"/>
      <c r="F17" s="279"/>
      <c r="G17" s="265"/>
      <c r="H17" s="265"/>
      <c r="I17" s="265"/>
      <c r="J17" s="266"/>
      <c r="K17" s="267"/>
      <c r="L17" s="282"/>
    </row>
    <row r="18" spans="1:12" ht="13.5" thickBot="1" x14ac:dyDescent="0.25">
      <c r="A18" s="282"/>
      <c r="B18" s="304"/>
      <c r="C18" s="291" t="s">
        <v>33</v>
      </c>
      <c r="D18" s="291"/>
      <c r="E18" s="807">
        <v>4</v>
      </c>
      <c r="F18" s="279"/>
      <c r="G18" s="265"/>
      <c r="H18" s="265"/>
      <c r="I18" s="265"/>
      <c r="J18" s="266"/>
      <c r="K18" s="267"/>
      <c r="L18" s="282"/>
    </row>
    <row r="19" spans="1:12" ht="13.5" thickBot="1" x14ac:dyDescent="0.25">
      <c r="A19" s="282"/>
      <c r="B19" s="283"/>
      <c r="C19" s="289"/>
      <c r="D19" s="289"/>
      <c r="E19" s="808"/>
      <c r="F19" s="279"/>
      <c r="G19" s="265"/>
      <c r="H19" s="265"/>
      <c r="I19" s="265"/>
      <c r="J19" s="266"/>
      <c r="K19" s="267"/>
      <c r="L19" s="282"/>
    </row>
    <row r="20" spans="1:12" ht="13.5" customHeight="1" thickBot="1" x14ac:dyDescent="0.25">
      <c r="A20" s="282"/>
      <c r="B20" s="303"/>
      <c r="C20" s="1458" t="s">
        <v>32</v>
      </c>
      <c r="D20" s="1451"/>
      <c r="E20" s="807">
        <v>6</v>
      </c>
      <c r="F20" s="279"/>
      <c r="G20" s="265"/>
      <c r="H20" s="265"/>
      <c r="I20" s="265"/>
      <c r="J20" s="266"/>
      <c r="K20" s="267"/>
      <c r="L20" s="282"/>
    </row>
    <row r="21" spans="1:12" x14ac:dyDescent="0.2">
      <c r="A21" s="282"/>
      <c r="B21" s="295"/>
      <c r="C21" s="1448" t="s">
        <v>2</v>
      </c>
      <c r="D21" s="1448"/>
      <c r="E21" s="806">
        <v>6</v>
      </c>
      <c r="F21" s="279"/>
      <c r="G21" s="265"/>
      <c r="H21" s="265"/>
      <c r="I21" s="265"/>
      <c r="J21" s="266"/>
      <c r="K21" s="267"/>
      <c r="L21" s="282"/>
    </row>
    <row r="22" spans="1:12" x14ac:dyDescent="0.2">
      <c r="A22" s="282"/>
      <c r="B22" s="295"/>
      <c r="C22" s="1448" t="s">
        <v>13</v>
      </c>
      <c r="D22" s="1448"/>
      <c r="E22" s="806">
        <v>7</v>
      </c>
      <c r="F22" s="279"/>
      <c r="G22" s="265"/>
      <c r="H22" s="265"/>
      <c r="I22" s="265"/>
      <c r="J22" s="266"/>
      <c r="K22" s="267"/>
      <c r="L22" s="282"/>
    </row>
    <row r="23" spans="1:12" x14ac:dyDescent="0.2">
      <c r="A23" s="282"/>
      <c r="B23" s="295"/>
      <c r="C23" s="1448" t="s">
        <v>7</v>
      </c>
      <c r="D23" s="1448"/>
      <c r="E23" s="806">
        <v>8</v>
      </c>
      <c r="F23" s="279"/>
      <c r="G23" s="265"/>
      <c r="H23" s="265"/>
      <c r="I23" s="265"/>
      <c r="J23" s="266"/>
      <c r="K23" s="267"/>
      <c r="L23" s="282"/>
    </row>
    <row r="24" spans="1:12" x14ac:dyDescent="0.2">
      <c r="A24" s="282"/>
      <c r="B24" s="296"/>
      <c r="C24" s="1448" t="s">
        <v>406</v>
      </c>
      <c r="D24" s="1448"/>
      <c r="E24" s="806">
        <v>9</v>
      </c>
      <c r="F24" s="279"/>
      <c r="G24" s="269"/>
      <c r="H24" s="265"/>
      <c r="I24" s="265"/>
      <c r="J24" s="266"/>
      <c r="K24" s="267"/>
      <c r="L24" s="282"/>
    </row>
    <row r="25" spans="1:12" ht="22.5" customHeight="1" x14ac:dyDescent="0.2">
      <c r="A25" s="282"/>
      <c r="B25" s="285"/>
      <c r="C25" s="1446" t="s">
        <v>28</v>
      </c>
      <c r="D25" s="1446"/>
      <c r="E25" s="806">
        <v>10</v>
      </c>
      <c r="F25" s="279"/>
      <c r="G25" s="265"/>
      <c r="H25" s="265"/>
      <c r="I25" s="265"/>
      <c r="J25" s="266"/>
      <c r="K25" s="267"/>
      <c r="L25" s="282"/>
    </row>
    <row r="26" spans="1:12" x14ac:dyDescent="0.2">
      <c r="A26" s="282"/>
      <c r="B26" s="285"/>
      <c r="C26" s="1448" t="s">
        <v>25</v>
      </c>
      <c r="D26" s="1448"/>
      <c r="E26" s="806">
        <v>11</v>
      </c>
      <c r="F26" s="279"/>
      <c r="G26" s="265"/>
      <c r="H26" s="265"/>
      <c r="I26" s="265"/>
      <c r="J26" s="266"/>
      <c r="K26" s="267"/>
      <c r="L26" s="282"/>
    </row>
    <row r="27" spans="1:12" ht="12.75" customHeight="1" thickBot="1" x14ac:dyDescent="0.25">
      <c r="A27" s="282"/>
      <c r="B27" s="279"/>
      <c r="C27" s="287"/>
      <c r="D27" s="287"/>
      <c r="E27" s="806"/>
      <c r="F27" s="279"/>
      <c r="G27" s="265"/>
      <c r="H27" s="1452">
        <v>43009</v>
      </c>
      <c r="I27" s="1453"/>
      <c r="J27" s="1453"/>
      <c r="K27" s="269"/>
      <c r="L27" s="282"/>
    </row>
    <row r="28" spans="1:12" ht="13.5" customHeight="1" thickBot="1" x14ac:dyDescent="0.25">
      <c r="A28" s="282"/>
      <c r="B28" s="381"/>
      <c r="C28" s="1450" t="s">
        <v>12</v>
      </c>
      <c r="D28" s="1451"/>
      <c r="E28" s="807">
        <v>12</v>
      </c>
      <c r="F28" s="279"/>
      <c r="G28" s="265"/>
      <c r="H28" s="1453"/>
      <c r="I28" s="1453"/>
      <c r="J28" s="1453"/>
      <c r="K28" s="269"/>
      <c r="L28" s="282"/>
    </row>
    <row r="29" spans="1:12" ht="12.75" hidden="1" customHeight="1" x14ac:dyDescent="0.2">
      <c r="A29" s="282"/>
      <c r="B29" s="280"/>
      <c r="C29" s="1448" t="s">
        <v>45</v>
      </c>
      <c r="D29" s="1448"/>
      <c r="E29" s="806">
        <v>12</v>
      </c>
      <c r="F29" s="279"/>
      <c r="G29" s="265"/>
      <c r="H29" s="1453"/>
      <c r="I29" s="1453"/>
      <c r="J29" s="1453"/>
      <c r="K29" s="269"/>
      <c r="L29" s="282"/>
    </row>
    <row r="30" spans="1:12" ht="22.5" customHeight="1" x14ac:dyDescent="0.2">
      <c r="A30" s="282"/>
      <c r="B30" s="280"/>
      <c r="C30" s="1449" t="s">
        <v>409</v>
      </c>
      <c r="D30" s="1449"/>
      <c r="E30" s="806">
        <v>12</v>
      </c>
      <c r="F30" s="279"/>
      <c r="G30" s="265"/>
      <c r="H30" s="1453"/>
      <c r="I30" s="1453"/>
      <c r="J30" s="1453"/>
      <c r="K30" s="269"/>
      <c r="L30" s="282"/>
    </row>
    <row r="31" spans="1:12" ht="12.75" customHeight="1" thickBot="1" x14ac:dyDescent="0.25">
      <c r="A31" s="282"/>
      <c r="B31" s="285"/>
      <c r="C31" s="294"/>
      <c r="D31" s="294"/>
      <c r="E31" s="808"/>
      <c r="F31" s="279"/>
      <c r="G31" s="265"/>
      <c r="H31" s="1453"/>
      <c r="I31" s="1453"/>
      <c r="J31" s="1453"/>
      <c r="K31" s="269"/>
      <c r="L31" s="282"/>
    </row>
    <row r="32" spans="1:12" ht="13.5" customHeight="1" thickBot="1" x14ac:dyDescent="0.25">
      <c r="A32" s="282"/>
      <c r="B32" s="302"/>
      <c r="C32" s="288" t="s">
        <v>11</v>
      </c>
      <c r="D32" s="288"/>
      <c r="E32" s="807">
        <v>13</v>
      </c>
      <c r="F32" s="279"/>
      <c r="G32" s="265"/>
      <c r="H32" s="1453"/>
      <c r="I32" s="1453"/>
      <c r="J32" s="1453"/>
      <c r="K32" s="269"/>
      <c r="L32" s="282"/>
    </row>
    <row r="33" spans="1:12" ht="12.75" customHeight="1" x14ac:dyDescent="0.2">
      <c r="A33" s="282"/>
      <c r="B33" s="280"/>
      <c r="C33" s="1454" t="s">
        <v>18</v>
      </c>
      <c r="D33" s="1454"/>
      <c r="E33" s="806">
        <v>13</v>
      </c>
      <c r="F33" s="279"/>
      <c r="G33" s="265"/>
      <c r="H33" s="1453"/>
      <c r="I33" s="1453"/>
      <c r="J33" s="1453"/>
      <c r="K33" s="269"/>
      <c r="L33" s="282"/>
    </row>
    <row r="34" spans="1:12" ht="12.75" customHeight="1" x14ac:dyDescent="0.2">
      <c r="A34" s="282"/>
      <c r="B34" s="280"/>
      <c r="C34" s="1447" t="s">
        <v>8</v>
      </c>
      <c r="D34" s="1447"/>
      <c r="E34" s="806">
        <v>14</v>
      </c>
      <c r="F34" s="279"/>
      <c r="G34" s="265"/>
      <c r="H34" s="270"/>
      <c r="I34" s="270"/>
      <c r="J34" s="270"/>
      <c r="K34" s="269"/>
      <c r="L34" s="282"/>
    </row>
    <row r="35" spans="1:12" ht="12.75" customHeight="1" x14ac:dyDescent="0.2">
      <c r="A35" s="282"/>
      <c r="B35" s="280"/>
      <c r="C35" s="1447" t="s">
        <v>26</v>
      </c>
      <c r="D35" s="1447"/>
      <c r="E35" s="806">
        <v>14</v>
      </c>
      <c r="F35" s="279"/>
      <c r="G35" s="265"/>
      <c r="H35" s="270"/>
      <c r="I35" s="270"/>
      <c r="J35" s="270"/>
      <c r="K35" s="269"/>
      <c r="L35" s="282"/>
    </row>
    <row r="36" spans="1:12" ht="12.75" customHeight="1" x14ac:dyDescent="0.2">
      <c r="A36" s="282"/>
      <c r="B36" s="280"/>
      <c r="C36" s="1447" t="s">
        <v>6</v>
      </c>
      <c r="D36" s="1447"/>
      <c r="E36" s="806">
        <v>15</v>
      </c>
      <c r="F36" s="279"/>
      <c r="G36" s="265"/>
      <c r="H36" s="270"/>
      <c r="I36" s="270"/>
      <c r="J36" s="270"/>
      <c r="K36" s="269"/>
      <c r="L36" s="282"/>
    </row>
    <row r="37" spans="1:12" ht="12.75" customHeight="1" x14ac:dyDescent="0.2">
      <c r="A37" s="282"/>
      <c r="B37" s="280"/>
      <c r="C37" s="1454" t="s">
        <v>49</v>
      </c>
      <c r="D37" s="1454"/>
      <c r="E37" s="806">
        <v>16</v>
      </c>
      <c r="F37" s="279"/>
      <c r="G37" s="265"/>
      <c r="H37" s="270"/>
      <c r="I37" s="270"/>
      <c r="J37" s="270"/>
      <c r="K37" s="269"/>
      <c r="L37" s="282"/>
    </row>
    <row r="38" spans="1:12" ht="12.75" customHeight="1" x14ac:dyDescent="0.2">
      <c r="A38" s="282"/>
      <c r="B38" s="286"/>
      <c r="C38" s="1447" t="s">
        <v>14</v>
      </c>
      <c r="D38" s="1447"/>
      <c r="E38" s="806">
        <v>16</v>
      </c>
      <c r="F38" s="279"/>
      <c r="G38" s="265"/>
      <c r="H38" s="265"/>
      <c r="I38" s="265"/>
      <c r="J38" s="266"/>
      <c r="K38" s="267"/>
      <c r="L38" s="282"/>
    </row>
    <row r="39" spans="1:12" ht="12.75" customHeight="1" x14ac:dyDescent="0.2">
      <c r="A39" s="282"/>
      <c r="B39" s="280"/>
      <c r="C39" s="1448" t="s">
        <v>31</v>
      </c>
      <c r="D39" s="1448"/>
      <c r="E39" s="806">
        <v>17</v>
      </c>
      <c r="F39" s="279"/>
      <c r="G39" s="265"/>
      <c r="H39" s="265"/>
      <c r="I39" s="265"/>
      <c r="J39" s="271"/>
      <c r="K39" s="271"/>
      <c r="L39" s="282"/>
    </row>
    <row r="40" spans="1:12" ht="13.5" thickBot="1" x14ac:dyDescent="0.25">
      <c r="A40" s="282"/>
      <c r="B40" s="282"/>
      <c r="C40" s="279"/>
      <c r="D40" s="279"/>
      <c r="E40" s="808"/>
      <c r="F40" s="279"/>
      <c r="G40" s="265"/>
      <c r="H40" s="265"/>
      <c r="I40" s="265"/>
      <c r="J40" s="271"/>
      <c r="K40" s="271"/>
      <c r="L40" s="282"/>
    </row>
    <row r="41" spans="1:12" ht="13.5" customHeight="1" thickBot="1" x14ac:dyDescent="0.25">
      <c r="A41" s="282"/>
      <c r="B41" s="365"/>
      <c r="C41" s="1455" t="s">
        <v>29</v>
      </c>
      <c r="D41" s="1451"/>
      <c r="E41" s="807">
        <v>18</v>
      </c>
      <c r="F41" s="279"/>
      <c r="G41" s="265"/>
      <c r="H41" s="265"/>
      <c r="I41" s="265"/>
      <c r="J41" s="271"/>
      <c r="K41" s="271"/>
      <c r="L41" s="282"/>
    </row>
    <row r="42" spans="1:12" x14ac:dyDescent="0.2">
      <c r="A42" s="282"/>
      <c r="B42" s="282"/>
      <c r="C42" s="1448" t="s">
        <v>30</v>
      </c>
      <c r="D42" s="1448"/>
      <c r="E42" s="806">
        <v>18</v>
      </c>
      <c r="F42" s="279"/>
      <c r="G42" s="265"/>
      <c r="H42" s="265"/>
      <c r="I42" s="265"/>
      <c r="J42" s="272"/>
      <c r="K42" s="272"/>
      <c r="L42" s="282"/>
    </row>
    <row r="43" spans="1:12" x14ac:dyDescent="0.2">
      <c r="A43" s="282"/>
      <c r="B43" s="286"/>
      <c r="C43" s="1448" t="s">
        <v>0</v>
      </c>
      <c r="D43" s="1448"/>
      <c r="E43" s="806">
        <v>19</v>
      </c>
      <c r="F43" s="279"/>
      <c r="G43" s="265"/>
      <c r="H43" s="265"/>
      <c r="I43" s="265"/>
      <c r="J43" s="273"/>
      <c r="K43" s="274"/>
      <c r="L43" s="282"/>
    </row>
    <row r="44" spans="1:12" x14ac:dyDescent="0.2">
      <c r="A44" s="282"/>
      <c r="B44" s="286"/>
      <c r="C44" s="1448" t="s">
        <v>16</v>
      </c>
      <c r="D44" s="1448"/>
      <c r="E44" s="806">
        <v>19</v>
      </c>
      <c r="F44" s="279"/>
      <c r="G44" s="265"/>
      <c r="H44" s="265"/>
      <c r="I44" s="265"/>
      <c r="J44" s="273"/>
      <c r="K44" s="274"/>
      <c r="L44" s="282"/>
    </row>
    <row r="45" spans="1:12" x14ac:dyDescent="0.2">
      <c r="A45" s="282"/>
      <c r="B45" s="286"/>
      <c r="C45" s="1448" t="s">
        <v>1</v>
      </c>
      <c r="D45" s="1448"/>
      <c r="E45" s="809">
        <v>19</v>
      </c>
      <c r="F45" s="289"/>
      <c r="G45" s="275"/>
      <c r="H45" s="276"/>
      <c r="I45" s="275"/>
      <c r="J45" s="275"/>
      <c r="K45" s="275"/>
      <c r="L45" s="282"/>
    </row>
    <row r="46" spans="1:12" x14ac:dyDescent="0.2">
      <c r="A46" s="282"/>
      <c r="B46" s="286"/>
      <c r="C46" s="1448" t="s">
        <v>22</v>
      </c>
      <c r="D46" s="1448"/>
      <c r="E46" s="809">
        <v>19</v>
      </c>
      <c r="F46" s="289"/>
      <c r="G46" s="275"/>
      <c r="H46" s="276"/>
      <c r="I46" s="275"/>
      <c r="J46" s="275"/>
      <c r="K46" s="275"/>
      <c r="L46" s="282"/>
    </row>
    <row r="47" spans="1:12" ht="12.75" customHeight="1" thickBot="1" x14ac:dyDescent="0.25">
      <c r="A47" s="282"/>
      <c r="B47" s="285"/>
      <c r="C47" s="285"/>
      <c r="D47" s="285"/>
      <c r="E47" s="810"/>
      <c r="F47" s="281"/>
      <c r="G47" s="273"/>
      <c r="H47" s="276"/>
      <c r="I47" s="273"/>
      <c r="J47" s="273"/>
      <c r="K47" s="274"/>
      <c r="L47" s="282"/>
    </row>
    <row r="48" spans="1:12" ht="13.5" customHeight="1" thickBot="1" x14ac:dyDescent="0.25">
      <c r="A48" s="282"/>
      <c r="B48" s="305"/>
      <c r="C48" s="1458" t="s">
        <v>38</v>
      </c>
      <c r="D48" s="1451"/>
      <c r="E48" s="805">
        <v>20</v>
      </c>
      <c r="F48" s="281"/>
      <c r="G48" s="273"/>
      <c r="H48" s="276"/>
      <c r="I48" s="273"/>
      <c r="J48" s="273"/>
      <c r="K48" s="274"/>
      <c r="L48" s="282"/>
    </row>
    <row r="49" spans="1:12" x14ac:dyDescent="0.2">
      <c r="A49" s="282"/>
      <c r="B49" s="282"/>
      <c r="C49" s="1448" t="s">
        <v>47</v>
      </c>
      <c r="D49" s="1448"/>
      <c r="E49" s="809">
        <v>20</v>
      </c>
      <c r="F49" s="281"/>
      <c r="G49" s="273"/>
      <c r="H49" s="276"/>
      <c r="I49" s="273"/>
      <c r="J49" s="273"/>
      <c r="K49" s="274"/>
      <c r="L49" s="282"/>
    </row>
    <row r="50" spans="1:12" ht="12.75" customHeight="1" x14ac:dyDescent="0.2">
      <c r="A50" s="282"/>
      <c r="B50" s="285"/>
      <c r="C50" s="1446" t="s">
        <v>418</v>
      </c>
      <c r="D50" s="1446"/>
      <c r="E50" s="811">
        <v>21</v>
      </c>
      <c r="F50" s="281"/>
      <c r="G50" s="273"/>
      <c r="H50" s="276"/>
      <c r="I50" s="273"/>
      <c r="J50" s="273"/>
      <c r="K50" s="274"/>
      <c r="L50" s="282"/>
    </row>
    <row r="51" spans="1:12" ht="11.25" customHeight="1" thickBot="1" x14ac:dyDescent="0.25">
      <c r="A51" s="282"/>
      <c r="B51" s="282"/>
      <c r="C51" s="290"/>
      <c r="D51" s="290"/>
      <c r="E51" s="806"/>
      <c r="F51" s="281"/>
      <c r="G51" s="273"/>
      <c r="H51" s="276"/>
      <c r="I51" s="273"/>
      <c r="J51" s="273"/>
      <c r="K51" s="274"/>
      <c r="L51" s="282"/>
    </row>
    <row r="52" spans="1:12" ht="13.5" thickBot="1" x14ac:dyDescent="0.25">
      <c r="A52" s="282"/>
      <c r="B52" s="301"/>
      <c r="C52" s="291" t="s">
        <v>4</v>
      </c>
      <c r="D52" s="291"/>
      <c r="E52" s="805">
        <v>22</v>
      </c>
      <c r="F52" s="289"/>
      <c r="G52" s="275"/>
      <c r="H52" s="276"/>
      <c r="I52" s="275"/>
      <c r="J52" s="275"/>
      <c r="K52" s="275"/>
      <c r="L52" s="282"/>
    </row>
    <row r="53" spans="1:12" ht="33" customHeight="1" x14ac:dyDescent="0.2">
      <c r="A53" s="282"/>
      <c r="B53" s="292"/>
      <c r="C53" s="293"/>
      <c r="D53" s="293"/>
      <c r="E53" s="812"/>
      <c r="F53" s="281"/>
      <c r="G53" s="273"/>
      <c r="H53" s="276"/>
      <c r="I53" s="273"/>
      <c r="J53" s="273"/>
      <c r="K53" s="274"/>
      <c r="L53" s="282"/>
    </row>
    <row r="54" spans="1:12" ht="33" customHeight="1" x14ac:dyDescent="0.2">
      <c r="A54" s="282"/>
      <c r="B54" s="282"/>
      <c r="C54" s="280"/>
      <c r="D54" s="280"/>
      <c r="E54" s="810"/>
      <c r="F54" s="281"/>
      <c r="G54" s="273"/>
      <c r="H54" s="276"/>
      <c r="I54" s="273"/>
      <c r="J54" s="273"/>
      <c r="K54" s="274"/>
      <c r="L54" s="282"/>
    </row>
    <row r="55" spans="1:12" ht="19.5" customHeight="1" x14ac:dyDescent="0.2">
      <c r="A55" s="282"/>
      <c r="B55" s="800" t="s">
        <v>50</v>
      </c>
      <c r="C55" s="800"/>
      <c r="D55" s="300"/>
      <c r="E55" s="813"/>
      <c r="F55" s="281"/>
      <c r="G55" s="273"/>
      <c r="H55" s="276"/>
      <c r="I55" s="273"/>
      <c r="J55" s="273"/>
      <c r="K55" s="274"/>
      <c r="L55" s="282"/>
    </row>
    <row r="56" spans="1:12" ht="21" customHeight="1" x14ac:dyDescent="0.2">
      <c r="A56" s="282"/>
      <c r="B56" s="282"/>
      <c r="C56" s="282"/>
      <c r="D56" s="282"/>
      <c r="E56" s="813"/>
      <c r="F56" s="281"/>
      <c r="G56" s="273"/>
      <c r="H56" s="276"/>
      <c r="I56" s="273"/>
      <c r="J56" s="273"/>
      <c r="K56" s="274"/>
      <c r="L56" s="282"/>
    </row>
    <row r="57" spans="1:12" ht="22.5" customHeight="1" x14ac:dyDescent="0.2">
      <c r="A57" s="282"/>
      <c r="B57" s="801" t="s">
        <v>386</v>
      </c>
      <c r="C57" s="799"/>
      <c r="D57" s="1027">
        <v>43039</v>
      </c>
      <c r="E57" s="891"/>
      <c r="F57" s="799"/>
      <c r="G57" s="273"/>
      <c r="H57" s="276"/>
      <c r="I57" s="273"/>
      <c r="J57" s="273"/>
      <c r="K57" s="274"/>
      <c r="L57" s="282"/>
    </row>
    <row r="58" spans="1:12" ht="22.5" customHeight="1" x14ac:dyDescent="0.2">
      <c r="A58" s="282"/>
      <c r="B58" s="801" t="s">
        <v>387</v>
      </c>
      <c r="C58" s="366"/>
      <c r="D58" s="1027">
        <v>43039</v>
      </c>
      <c r="E58" s="891"/>
      <c r="F58" s="367"/>
      <c r="G58" s="273"/>
      <c r="H58" s="276"/>
      <c r="I58" s="273"/>
      <c r="J58" s="273"/>
      <c r="K58" s="274"/>
      <c r="L58" s="282"/>
    </row>
    <row r="59" spans="1:12" s="137" customFormat="1" ht="28.5" customHeight="1" x14ac:dyDescent="0.2">
      <c r="A59" s="284"/>
      <c r="B59" s="1456"/>
      <c r="C59" s="1456"/>
      <c r="D59" s="1456"/>
      <c r="E59" s="810"/>
      <c r="F59" s="280"/>
      <c r="G59" s="277"/>
      <c r="H59" s="277"/>
      <c r="I59" s="277"/>
      <c r="J59" s="277"/>
      <c r="K59" s="277"/>
      <c r="L59" s="284"/>
    </row>
    <row r="60" spans="1:12" ht="7.5" customHeight="1" x14ac:dyDescent="0.2">
      <c r="A60" s="282"/>
      <c r="B60" s="1456"/>
      <c r="C60" s="1456"/>
      <c r="D60" s="1456"/>
      <c r="E60" s="814"/>
      <c r="F60" s="283"/>
      <c r="G60" s="283"/>
      <c r="H60" s="283"/>
      <c r="I60" s="283"/>
      <c r="J60" s="283"/>
      <c r="K60" s="283"/>
      <c r="L60" s="283"/>
    </row>
    <row r="61" spans="1:12" ht="21" customHeight="1" x14ac:dyDescent="0.2"/>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64"/>
  <sheetViews>
    <sheetView zoomScaleNormal="100" workbookViewId="0"/>
  </sheetViews>
  <sheetFormatPr defaultRowHeight="12.75" x14ac:dyDescent="0.2"/>
  <cols>
    <col min="1" max="1" width="1" style="411" customWidth="1"/>
    <col min="2" max="2" width="2.5703125" style="411" customWidth="1"/>
    <col min="3" max="3" width="1" style="411" customWidth="1"/>
    <col min="4" max="4" width="42.28515625" style="411" customWidth="1"/>
    <col min="5" max="5" width="0.28515625" style="411" customWidth="1"/>
    <col min="6" max="6" width="8" style="411" customWidth="1"/>
    <col min="7" max="7" width="11.28515625" style="411" customWidth="1"/>
    <col min="8" max="8" width="8" style="411" customWidth="1"/>
    <col min="9" max="9" width="13.28515625" style="411" customWidth="1"/>
    <col min="10" max="10" width="11.42578125" style="411" customWidth="1"/>
    <col min="11" max="11" width="2.5703125" style="411" customWidth="1"/>
    <col min="12" max="12" width="1" style="411" customWidth="1"/>
    <col min="13" max="16384" width="9.140625" style="411"/>
  </cols>
  <sheetData>
    <row r="1" spans="1:13" x14ac:dyDescent="0.2">
      <c r="A1" s="406"/>
      <c r="B1" s="579"/>
      <c r="C1" s="1567"/>
      <c r="D1" s="1567"/>
      <c r="E1" s="1050"/>
      <c r="F1" s="410"/>
      <c r="G1" s="410"/>
      <c r="H1" s="1246"/>
      <c r="I1" s="1247" t="s">
        <v>517</v>
      </c>
      <c r="J1" s="1247"/>
      <c r="K1" s="1247"/>
      <c r="L1" s="406"/>
    </row>
    <row r="2" spans="1:13" ht="6" customHeight="1" x14ac:dyDescent="0.2">
      <c r="A2" s="406"/>
      <c r="B2" s="1051"/>
      <c r="C2" s="1052"/>
      <c r="D2" s="1052"/>
      <c r="E2" s="1052"/>
      <c r="F2" s="580"/>
      <c r="G2" s="580"/>
      <c r="H2" s="416"/>
      <c r="I2" s="416"/>
      <c r="J2" s="1568" t="s">
        <v>70</v>
      </c>
      <c r="K2" s="416"/>
      <c r="L2" s="406"/>
    </row>
    <row r="3" spans="1:13" ht="13.5" thickBot="1" x14ac:dyDescent="0.25">
      <c r="A3" s="406"/>
      <c r="B3" s="469"/>
      <c r="C3" s="416"/>
      <c r="D3" s="416"/>
      <c r="E3" s="416"/>
      <c r="F3" s="416"/>
      <c r="G3" s="416"/>
      <c r="H3" s="416"/>
      <c r="I3" s="416"/>
      <c r="J3" s="1569"/>
      <c r="K3" s="767"/>
      <c r="L3" s="406"/>
    </row>
    <row r="4" spans="1:13" ht="15" thickBot="1" x14ac:dyDescent="0.25">
      <c r="A4" s="406"/>
      <c r="B4" s="469"/>
      <c r="C4" s="1570" t="s">
        <v>442</v>
      </c>
      <c r="D4" s="1571"/>
      <c r="E4" s="1571"/>
      <c r="F4" s="1571"/>
      <c r="G4" s="1571"/>
      <c r="H4" s="1571"/>
      <c r="I4" s="1571"/>
      <c r="J4" s="1572"/>
      <c r="K4" s="416"/>
      <c r="L4" s="406"/>
      <c r="M4" s="1054"/>
    </row>
    <row r="5" spans="1:13" ht="7.5" customHeight="1" x14ac:dyDescent="0.2">
      <c r="A5" s="406"/>
      <c r="B5" s="469"/>
      <c r="C5" s="1248" t="s">
        <v>78</v>
      </c>
      <c r="D5" s="416"/>
      <c r="E5" s="416"/>
      <c r="F5" s="416"/>
      <c r="G5" s="416"/>
      <c r="H5" s="416"/>
      <c r="I5" s="416"/>
      <c r="J5" s="767"/>
      <c r="K5" s="416"/>
      <c r="L5" s="406"/>
      <c r="M5" s="1054"/>
    </row>
    <row r="6" spans="1:13" s="420" customFormat="1" ht="22.5" customHeight="1" x14ac:dyDescent="0.2">
      <c r="A6" s="418"/>
      <c r="B6" s="572"/>
      <c r="C6" s="1573">
        <v>2015</v>
      </c>
      <c r="D6" s="1574"/>
      <c r="E6" s="582"/>
      <c r="F6" s="1577" t="s">
        <v>388</v>
      </c>
      <c r="G6" s="1577"/>
      <c r="H6" s="1578" t="s">
        <v>443</v>
      </c>
      <c r="I6" s="1577"/>
      <c r="J6" s="1579" t="s">
        <v>444</v>
      </c>
      <c r="K6" s="414"/>
      <c r="L6" s="418"/>
      <c r="M6" s="1054"/>
    </row>
    <row r="7" spans="1:13" s="420" customFormat="1" ht="32.25" customHeight="1" x14ac:dyDescent="0.2">
      <c r="A7" s="418"/>
      <c r="B7" s="572"/>
      <c r="C7" s="1575"/>
      <c r="D7" s="1576"/>
      <c r="E7" s="582"/>
      <c r="F7" s="1055" t="s">
        <v>445</v>
      </c>
      <c r="G7" s="1055" t="s">
        <v>446</v>
      </c>
      <c r="H7" s="1056" t="s">
        <v>445</v>
      </c>
      <c r="I7" s="1057" t="s">
        <v>447</v>
      </c>
      <c r="J7" s="1580"/>
      <c r="K7" s="414"/>
      <c r="L7" s="418"/>
      <c r="M7" s="1054"/>
    </row>
    <row r="8" spans="1:13" s="420" customFormat="1" ht="18.75" customHeight="1" x14ac:dyDescent="0.2">
      <c r="A8" s="418"/>
      <c r="B8" s="572"/>
      <c r="C8" s="1565" t="s">
        <v>68</v>
      </c>
      <c r="D8" s="1565"/>
      <c r="E8" s="1058"/>
      <c r="F8" s="1059">
        <v>45317</v>
      </c>
      <c r="G8" s="1060">
        <v>18.317744165177814</v>
      </c>
      <c r="H8" s="1061">
        <v>881024</v>
      </c>
      <c r="I8" s="1062">
        <v>32.781776061546203</v>
      </c>
      <c r="J8" s="1062">
        <v>28.724645412612386</v>
      </c>
      <c r="K8" s="856"/>
      <c r="L8" s="418"/>
    </row>
    <row r="9" spans="1:13" s="420" customFormat="1" ht="17.25" customHeight="1" x14ac:dyDescent="0.2">
      <c r="A9" s="418"/>
      <c r="B9" s="572"/>
      <c r="C9" s="854" t="s">
        <v>355</v>
      </c>
      <c r="D9" s="855"/>
      <c r="E9" s="855"/>
      <c r="F9" s="1063">
        <v>1415</v>
      </c>
      <c r="G9" s="1064">
        <v>11.416814587703728</v>
      </c>
      <c r="H9" s="1065">
        <v>8093</v>
      </c>
      <c r="I9" s="1066">
        <v>13.273305779702158</v>
      </c>
      <c r="J9" s="1066">
        <v>23.113554924008366</v>
      </c>
      <c r="K9" s="856"/>
      <c r="L9" s="418"/>
    </row>
    <row r="10" spans="1:13" s="863" customFormat="1" ht="17.25" customHeight="1" x14ac:dyDescent="0.2">
      <c r="A10" s="860"/>
      <c r="B10" s="861"/>
      <c r="C10" s="854" t="s">
        <v>356</v>
      </c>
      <c r="D10" s="862"/>
      <c r="E10" s="862"/>
      <c r="F10" s="1063">
        <v>164</v>
      </c>
      <c r="G10" s="1064">
        <v>30.483271375464682</v>
      </c>
      <c r="H10" s="1065">
        <v>3300</v>
      </c>
      <c r="I10" s="1066">
        <v>38.919683924991155</v>
      </c>
      <c r="J10" s="1066">
        <v>24.583333333333247</v>
      </c>
      <c r="K10" s="573"/>
      <c r="L10" s="860"/>
    </row>
    <row r="11" spans="1:13" s="863" customFormat="1" ht="17.25" customHeight="1" x14ac:dyDescent="0.2">
      <c r="A11" s="860"/>
      <c r="B11" s="861"/>
      <c r="C11" s="854" t="s">
        <v>357</v>
      </c>
      <c r="D11" s="862"/>
      <c r="E11" s="862"/>
      <c r="F11" s="1063">
        <v>6634</v>
      </c>
      <c r="G11" s="1064">
        <v>21.226083061368143</v>
      </c>
      <c r="H11" s="1065">
        <v>198406</v>
      </c>
      <c r="I11" s="1066">
        <v>33.168388004908238</v>
      </c>
      <c r="J11" s="1066">
        <v>28.168039273005903</v>
      </c>
      <c r="K11" s="573"/>
      <c r="L11" s="860"/>
    </row>
    <row r="12" spans="1:13" s="420" customFormat="1" ht="24" customHeight="1" x14ac:dyDescent="0.2">
      <c r="A12" s="418"/>
      <c r="B12" s="572"/>
      <c r="C12" s="864"/>
      <c r="D12" s="857" t="s">
        <v>448</v>
      </c>
      <c r="E12" s="857"/>
      <c r="F12" s="1067">
        <v>1154</v>
      </c>
      <c r="G12" s="1068">
        <v>20.79653991710218</v>
      </c>
      <c r="H12" s="1069">
        <v>32662</v>
      </c>
      <c r="I12" s="1070">
        <v>36.49263153190396</v>
      </c>
      <c r="J12" s="1070">
        <v>20.197140407813308</v>
      </c>
      <c r="K12" s="856"/>
      <c r="L12" s="418"/>
    </row>
    <row r="13" spans="1:13" s="420" customFormat="1" ht="24" customHeight="1" x14ac:dyDescent="0.2">
      <c r="A13" s="418"/>
      <c r="B13" s="572"/>
      <c r="C13" s="864"/>
      <c r="D13" s="857" t="s">
        <v>449</v>
      </c>
      <c r="E13" s="857"/>
      <c r="F13" s="1067">
        <v>928</v>
      </c>
      <c r="G13" s="1068">
        <v>12.85852847443536</v>
      </c>
      <c r="H13" s="1069">
        <v>21907</v>
      </c>
      <c r="I13" s="1070">
        <v>12.930815679654344</v>
      </c>
      <c r="J13" s="1070">
        <v>25.995800429086756</v>
      </c>
      <c r="K13" s="856"/>
      <c r="L13" s="418"/>
    </row>
    <row r="14" spans="1:13" s="420" customFormat="1" ht="18" customHeight="1" x14ac:dyDescent="0.2">
      <c r="A14" s="418"/>
      <c r="B14" s="572"/>
      <c r="C14" s="864"/>
      <c r="D14" s="857" t="s">
        <v>450</v>
      </c>
      <c r="E14" s="857"/>
      <c r="F14" s="1067">
        <v>315</v>
      </c>
      <c r="G14" s="1068">
        <v>21.472392638036812</v>
      </c>
      <c r="H14" s="1069">
        <v>10108</v>
      </c>
      <c r="I14" s="1070">
        <v>43.744319903059683</v>
      </c>
      <c r="J14" s="1070">
        <v>32.076177285318579</v>
      </c>
      <c r="K14" s="856"/>
      <c r="L14" s="418"/>
    </row>
    <row r="15" spans="1:13" s="420" customFormat="1" ht="24" customHeight="1" x14ac:dyDescent="0.2">
      <c r="A15" s="418"/>
      <c r="B15" s="572"/>
      <c r="C15" s="864"/>
      <c r="D15" s="857" t="s">
        <v>451</v>
      </c>
      <c r="E15" s="857"/>
      <c r="F15" s="1067">
        <v>218</v>
      </c>
      <c r="G15" s="1068">
        <v>46.581196581196579</v>
      </c>
      <c r="H15" s="1069">
        <v>8257</v>
      </c>
      <c r="I15" s="1070">
        <v>61.426871001339087</v>
      </c>
      <c r="J15" s="1070">
        <v>32.409834080174384</v>
      </c>
      <c r="K15" s="856"/>
      <c r="L15" s="418"/>
    </row>
    <row r="16" spans="1:13" s="420" customFormat="1" ht="17.25" customHeight="1" x14ac:dyDescent="0.2">
      <c r="A16" s="418"/>
      <c r="B16" s="572"/>
      <c r="C16" s="864"/>
      <c r="D16" s="857" t="s">
        <v>399</v>
      </c>
      <c r="E16" s="857"/>
      <c r="F16" s="1067">
        <v>59</v>
      </c>
      <c r="G16" s="1068">
        <v>65.555555555555557</v>
      </c>
      <c r="H16" s="1069">
        <v>4616</v>
      </c>
      <c r="I16" s="1070">
        <v>69.403097278604719</v>
      </c>
      <c r="J16" s="1070">
        <v>38.040727902946067</v>
      </c>
      <c r="K16" s="856"/>
      <c r="L16" s="418"/>
    </row>
    <row r="17" spans="1:12" s="420" customFormat="1" ht="17.25" customHeight="1" x14ac:dyDescent="0.2">
      <c r="A17" s="418"/>
      <c r="B17" s="572"/>
      <c r="C17" s="864"/>
      <c r="D17" s="857" t="s">
        <v>400</v>
      </c>
      <c r="E17" s="857"/>
      <c r="F17" s="1067">
        <v>291</v>
      </c>
      <c r="G17" s="1068">
        <v>41.630901287553648</v>
      </c>
      <c r="H17" s="1069">
        <v>13210</v>
      </c>
      <c r="I17" s="1070">
        <v>53.518616051533442</v>
      </c>
      <c r="J17" s="1070">
        <v>26.97411052233161</v>
      </c>
      <c r="K17" s="856"/>
      <c r="L17" s="418"/>
    </row>
    <row r="18" spans="1:12" s="420" customFormat="1" ht="17.25" customHeight="1" x14ac:dyDescent="0.2">
      <c r="A18" s="418"/>
      <c r="B18" s="572"/>
      <c r="C18" s="864"/>
      <c r="D18" s="857" t="s">
        <v>401</v>
      </c>
      <c r="E18" s="857"/>
      <c r="F18" s="1067">
        <v>471</v>
      </c>
      <c r="G18" s="1068">
        <v>24.685534591194969</v>
      </c>
      <c r="H18" s="1069">
        <v>11013</v>
      </c>
      <c r="I18" s="1070">
        <v>31.24166690306658</v>
      </c>
      <c r="J18" s="1070">
        <v>24.066830109870139</v>
      </c>
      <c r="K18" s="856"/>
      <c r="L18" s="418"/>
    </row>
    <row r="19" spans="1:12" s="420" customFormat="1" ht="17.25" customHeight="1" x14ac:dyDescent="0.2">
      <c r="A19" s="418"/>
      <c r="B19" s="572"/>
      <c r="C19" s="864"/>
      <c r="D19" s="857" t="s">
        <v>452</v>
      </c>
      <c r="E19" s="857"/>
      <c r="F19" s="1067">
        <v>1363</v>
      </c>
      <c r="G19" s="1068">
        <v>24.369747899159663</v>
      </c>
      <c r="H19" s="1069">
        <v>26553</v>
      </c>
      <c r="I19" s="1070">
        <v>34.632390343154519</v>
      </c>
      <c r="J19" s="1070">
        <v>28.278047678228685</v>
      </c>
      <c r="K19" s="856"/>
      <c r="L19" s="418"/>
    </row>
    <row r="20" spans="1:12" s="420" customFormat="1" ht="36.75" customHeight="1" x14ac:dyDescent="0.2">
      <c r="A20" s="418"/>
      <c r="B20" s="572"/>
      <c r="C20" s="864"/>
      <c r="D20" s="857" t="s">
        <v>453</v>
      </c>
      <c r="E20" s="857"/>
      <c r="F20" s="1067">
        <v>803</v>
      </c>
      <c r="G20" s="1068">
        <v>30.683989300726022</v>
      </c>
      <c r="H20" s="1069">
        <v>29893</v>
      </c>
      <c r="I20" s="1070">
        <v>45.182207040401444</v>
      </c>
      <c r="J20" s="1070">
        <v>28.998260462315535</v>
      </c>
      <c r="K20" s="856"/>
      <c r="L20" s="418"/>
    </row>
    <row r="21" spans="1:12" s="420" customFormat="1" ht="23.25" customHeight="1" x14ac:dyDescent="0.2">
      <c r="A21" s="418"/>
      <c r="B21" s="572"/>
      <c r="C21" s="864"/>
      <c r="D21" s="857" t="s">
        <v>454</v>
      </c>
      <c r="E21" s="857"/>
      <c r="F21" s="1067">
        <v>188</v>
      </c>
      <c r="G21" s="1068">
        <v>41.409691629955944</v>
      </c>
      <c r="H21" s="1069">
        <v>21970</v>
      </c>
      <c r="I21" s="1070">
        <v>68.934140754918261</v>
      </c>
      <c r="J21" s="1070">
        <v>41.580109239872449</v>
      </c>
      <c r="K21" s="856"/>
      <c r="L21" s="418"/>
    </row>
    <row r="22" spans="1:12" s="420" customFormat="1" ht="18" customHeight="1" x14ac:dyDescent="0.2">
      <c r="A22" s="418"/>
      <c r="B22" s="572"/>
      <c r="C22" s="864"/>
      <c r="D22" s="870" t="s">
        <v>455</v>
      </c>
      <c r="E22" s="857"/>
      <c r="F22" s="1067">
        <v>844</v>
      </c>
      <c r="G22" s="1068">
        <v>16.2557781201849</v>
      </c>
      <c r="H22" s="1069">
        <v>18217</v>
      </c>
      <c r="I22" s="1070">
        <v>29.659237068754983</v>
      </c>
      <c r="J22" s="1070">
        <v>24.126145907668956</v>
      </c>
      <c r="K22" s="856"/>
      <c r="L22" s="418"/>
    </row>
    <row r="23" spans="1:12" s="868" customFormat="1" ht="18" customHeight="1" x14ac:dyDescent="0.2">
      <c r="A23" s="865"/>
      <c r="B23" s="866"/>
      <c r="C23" s="854" t="s">
        <v>456</v>
      </c>
      <c r="D23" s="857"/>
      <c r="E23" s="857"/>
      <c r="F23" s="1071">
        <v>100</v>
      </c>
      <c r="G23" s="1072">
        <v>52.356020942408378</v>
      </c>
      <c r="H23" s="1065">
        <v>5441</v>
      </c>
      <c r="I23" s="1066">
        <v>81.500898741761532</v>
      </c>
      <c r="J23" s="1066">
        <v>31.59639772100698</v>
      </c>
      <c r="K23" s="867"/>
      <c r="L23" s="865"/>
    </row>
    <row r="24" spans="1:12" s="868" customFormat="1" ht="18" customHeight="1" x14ac:dyDescent="0.2">
      <c r="A24" s="865"/>
      <c r="B24" s="866"/>
      <c r="C24" s="854" t="s">
        <v>358</v>
      </c>
      <c r="D24" s="857"/>
      <c r="E24" s="857"/>
      <c r="F24" s="1071">
        <v>282</v>
      </c>
      <c r="G24" s="1072">
        <v>47.959183673469383</v>
      </c>
      <c r="H24" s="1065">
        <v>11510</v>
      </c>
      <c r="I24" s="1066">
        <v>54.42337699181995</v>
      </c>
      <c r="J24" s="1066">
        <v>26.54526498696794</v>
      </c>
      <c r="K24" s="867"/>
      <c r="L24" s="865"/>
    </row>
    <row r="25" spans="1:12" s="868" customFormat="1" ht="18" customHeight="1" x14ac:dyDescent="0.2">
      <c r="A25" s="865"/>
      <c r="B25" s="866"/>
      <c r="C25" s="854" t="s">
        <v>359</v>
      </c>
      <c r="D25" s="857"/>
      <c r="E25" s="857"/>
      <c r="F25" s="1071">
        <v>3783</v>
      </c>
      <c r="G25" s="1072">
        <v>15.18362432269717</v>
      </c>
      <c r="H25" s="1065">
        <v>44246</v>
      </c>
      <c r="I25" s="1066">
        <v>22.479639480355846</v>
      </c>
      <c r="J25" s="1066">
        <v>24.274216878361358</v>
      </c>
      <c r="K25" s="867"/>
      <c r="L25" s="865"/>
    </row>
    <row r="26" spans="1:12" s="868" customFormat="1" ht="18" customHeight="1" x14ac:dyDescent="0.2">
      <c r="A26" s="865"/>
      <c r="B26" s="866"/>
      <c r="C26" s="871" t="s">
        <v>360</v>
      </c>
      <c r="D26" s="870"/>
      <c r="E26" s="870"/>
      <c r="F26" s="1071">
        <v>11492</v>
      </c>
      <c r="G26" s="1072">
        <v>17.153518919322337</v>
      </c>
      <c r="H26" s="1065">
        <v>184933</v>
      </c>
      <c r="I26" s="1066">
        <v>35.554124330715474</v>
      </c>
      <c r="J26" s="1066">
        <v>30.780839547295233</v>
      </c>
      <c r="K26" s="867"/>
      <c r="L26" s="865"/>
    </row>
    <row r="27" spans="1:12" s="868" customFormat="1" ht="22.5" customHeight="1" x14ac:dyDescent="0.2">
      <c r="A27" s="865"/>
      <c r="B27" s="866"/>
      <c r="C27" s="869"/>
      <c r="D27" s="870" t="s">
        <v>457</v>
      </c>
      <c r="E27" s="870"/>
      <c r="F27" s="1073">
        <v>1932</v>
      </c>
      <c r="G27" s="1074">
        <v>17.463617463617464</v>
      </c>
      <c r="H27" s="1069">
        <v>15893</v>
      </c>
      <c r="I27" s="1070">
        <v>24.055154459731494</v>
      </c>
      <c r="J27" s="1070">
        <v>26.655823318441936</v>
      </c>
      <c r="K27" s="867"/>
      <c r="L27" s="865"/>
    </row>
    <row r="28" spans="1:12" s="868" customFormat="1" ht="17.25" customHeight="1" x14ac:dyDescent="0.2">
      <c r="A28" s="865"/>
      <c r="B28" s="866"/>
      <c r="C28" s="869"/>
      <c r="D28" s="870" t="s">
        <v>458</v>
      </c>
      <c r="E28" s="870"/>
      <c r="F28" s="1073">
        <v>3909</v>
      </c>
      <c r="G28" s="1074">
        <v>20.720911741319906</v>
      </c>
      <c r="H28" s="1069">
        <v>46035</v>
      </c>
      <c r="I28" s="1070">
        <v>28.231246627091206</v>
      </c>
      <c r="J28" s="1070">
        <v>25.448941023134406</v>
      </c>
      <c r="K28" s="867"/>
      <c r="L28" s="865"/>
    </row>
    <row r="29" spans="1:12" s="868" customFormat="1" ht="17.25" customHeight="1" x14ac:dyDescent="0.2">
      <c r="A29" s="865"/>
      <c r="B29" s="866"/>
      <c r="C29" s="869"/>
      <c r="D29" s="870" t="s">
        <v>459</v>
      </c>
      <c r="E29" s="870"/>
      <c r="F29" s="1073">
        <v>5651</v>
      </c>
      <c r="G29" s="1074">
        <v>15.24536649850271</v>
      </c>
      <c r="H29" s="1069">
        <v>123005</v>
      </c>
      <c r="I29" s="1070">
        <v>42.268016439184635</v>
      </c>
      <c r="J29" s="1070">
        <v>33.30929637006593</v>
      </c>
      <c r="K29" s="867"/>
      <c r="L29" s="865"/>
    </row>
    <row r="30" spans="1:12" s="868" customFormat="1" ht="17.25" customHeight="1" x14ac:dyDescent="0.2">
      <c r="A30" s="865"/>
      <c r="B30" s="866"/>
      <c r="C30" s="871" t="s">
        <v>361</v>
      </c>
      <c r="D30" s="872"/>
      <c r="E30" s="872"/>
      <c r="F30" s="1071">
        <v>1856</v>
      </c>
      <c r="G30" s="1072">
        <v>20.751341681574239</v>
      </c>
      <c r="H30" s="1065">
        <v>59926</v>
      </c>
      <c r="I30" s="1066">
        <v>44.786069279922273</v>
      </c>
      <c r="J30" s="1066">
        <v>33.255431699095389</v>
      </c>
      <c r="K30" s="867"/>
      <c r="L30" s="865"/>
    </row>
    <row r="31" spans="1:12" s="868" customFormat="1" ht="17.25" customHeight="1" x14ac:dyDescent="0.2">
      <c r="A31" s="865"/>
      <c r="B31" s="866"/>
      <c r="C31" s="871" t="s">
        <v>362</v>
      </c>
      <c r="D31" s="858"/>
      <c r="E31" s="858"/>
      <c r="F31" s="1071">
        <v>3343</v>
      </c>
      <c r="G31" s="1072">
        <v>11.150767178118747</v>
      </c>
      <c r="H31" s="1065">
        <v>45847</v>
      </c>
      <c r="I31" s="1066">
        <v>22.708226017355472</v>
      </c>
      <c r="J31" s="1066">
        <v>27.164372805199875</v>
      </c>
      <c r="K31" s="867"/>
      <c r="L31" s="865"/>
    </row>
    <row r="32" spans="1:12" s="868" customFormat="1" ht="17.25" customHeight="1" x14ac:dyDescent="0.2">
      <c r="A32" s="865"/>
      <c r="B32" s="866"/>
      <c r="C32" s="871" t="s">
        <v>460</v>
      </c>
      <c r="D32" s="858"/>
      <c r="E32" s="858"/>
      <c r="F32" s="1071">
        <v>1018</v>
      </c>
      <c r="G32" s="1072">
        <v>25.399201596806385</v>
      </c>
      <c r="H32" s="1065">
        <v>29639</v>
      </c>
      <c r="I32" s="1066">
        <v>41.03192402469751</v>
      </c>
      <c r="J32" s="1066">
        <v>31.333681973076153</v>
      </c>
      <c r="K32" s="867"/>
      <c r="L32" s="865"/>
    </row>
    <row r="33" spans="1:14" s="868" customFormat="1" ht="17.25" customHeight="1" x14ac:dyDescent="0.2">
      <c r="A33" s="865"/>
      <c r="B33" s="866"/>
      <c r="C33" s="871" t="s">
        <v>363</v>
      </c>
      <c r="D33" s="873"/>
      <c r="E33" s="873"/>
      <c r="F33" s="1071">
        <v>986</v>
      </c>
      <c r="G33" s="1072">
        <v>31.816715069377217</v>
      </c>
      <c r="H33" s="1065">
        <v>59588</v>
      </c>
      <c r="I33" s="1066">
        <v>75.146287328490715</v>
      </c>
      <c r="J33" s="1066">
        <v>29.250738403705267</v>
      </c>
      <c r="K33" s="867"/>
      <c r="L33" s="865">
        <v>607</v>
      </c>
    </row>
    <row r="34" spans="1:14" s="868" customFormat="1" ht="17.25" customHeight="1" x14ac:dyDescent="0.2">
      <c r="A34" s="865"/>
      <c r="B34" s="866"/>
      <c r="C34" s="871" t="s">
        <v>364</v>
      </c>
      <c r="D34" s="874"/>
      <c r="E34" s="874"/>
      <c r="F34" s="1071">
        <v>705</v>
      </c>
      <c r="G34" s="1072">
        <v>12.591534202536167</v>
      </c>
      <c r="H34" s="1065">
        <v>3063</v>
      </c>
      <c r="I34" s="1066">
        <v>14.874708624708624</v>
      </c>
      <c r="J34" s="1066">
        <v>26.413320274240935</v>
      </c>
      <c r="K34" s="867"/>
      <c r="L34" s="865"/>
    </row>
    <row r="35" spans="1:14" s="868" customFormat="1" ht="17.25" customHeight="1" x14ac:dyDescent="0.2">
      <c r="A35" s="865"/>
      <c r="B35" s="866"/>
      <c r="C35" s="854" t="s">
        <v>461</v>
      </c>
      <c r="D35" s="875"/>
      <c r="E35" s="875"/>
      <c r="F35" s="1071">
        <v>5355</v>
      </c>
      <c r="G35" s="1072">
        <v>28.351334180432019</v>
      </c>
      <c r="H35" s="1065">
        <v>43173</v>
      </c>
      <c r="I35" s="1066">
        <v>35.368860852824312</v>
      </c>
      <c r="J35" s="1066">
        <v>32.199939777175665</v>
      </c>
      <c r="K35" s="867"/>
      <c r="L35" s="865"/>
    </row>
    <row r="36" spans="1:14" s="868" customFormat="1" ht="17.25" customHeight="1" x14ac:dyDescent="0.2">
      <c r="A36" s="865"/>
      <c r="B36" s="866"/>
      <c r="C36" s="854" t="s">
        <v>462</v>
      </c>
      <c r="D36" s="859"/>
      <c r="E36" s="859"/>
      <c r="F36" s="1071">
        <v>1416</v>
      </c>
      <c r="G36" s="1072">
        <v>21.223021582733814</v>
      </c>
      <c r="H36" s="1065">
        <v>67427</v>
      </c>
      <c r="I36" s="1066">
        <v>26.836510103442375</v>
      </c>
      <c r="J36" s="1066">
        <v>29.070283417622026</v>
      </c>
      <c r="K36" s="867"/>
      <c r="L36" s="865"/>
    </row>
    <row r="37" spans="1:14" s="868" customFormat="1" ht="17.25" customHeight="1" x14ac:dyDescent="0.2">
      <c r="A37" s="865"/>
      <c r="B37" s="866"/>
      <c r="C37" s="854" t="s">
        <v>463</v>
      </c>
      <c r="D37" s="411"/>
      <c r="E37" s="859"/>
      <c r="F37" s="1071">
        <v>175</v>
      </c>
      <c r="G37" s="1072">
        <v>29.36241610738255</v>
      </c>
      <c r="H37" s="1065">
        <v>2812</v>
      </c>
      <c r="I37" s="1066">
        <v>26.202012672381663</v>
      </c>
      <c r="J37" s="1066">
        <v>50.698790896159338</v>
      </c>
      <c r="K37" s="867"/>
      <c r="L37" s="865"/>
      <c r="M37" s="1075"/>
      <c r="N37" s="1075"/>
    </row>
    <row r="38" spans="1:14" s="868" customFormat="1" ht="17.25" customHeight="1" x14ac:dyDescent="0.2">
      <c r="A38" s="865"/>
      <c r="B38" s="866"/>
      <c r="C38" s="871" t="s">
        <v>365</v>
      </c>
      <c r="D38" s="857"/>
      <c r="E38" s="857"/>
      <c r="F38" s="1071">
        <v>912</v>
      </c>
      <c r="G38" s="1072">
        <v>26.327944572748269</v>
      </c>
      <c r="H38" s="1065">
        <v>15326</v>
      </c>
      <c r="I38" s="1066">
        <v>28.541100227196541</v>
      </c>
      <c r="J38" s="1066">
        <v>23.708795510896273</v>
      </c>
      <c r="K38" s="867"/>
      <c r="L38" s="865"/>
      <c r="M38" s="1075"/>
      <c r="N38" s="1075"/>
    </row>
    <row r="39" spans="1:14" s="868" customFormat="1" ht="17.25" customHeight="1" x14ac:dyDescent="0.2">
      <c r="A39" s="865"/>
      <c r="B39" s="866"/>
      <c r="C39" s="871" t="s">
        <v>366</v>
      </c>
      <c r="D39" s="857"/>
      <c r="E39" s="857"/>
      <c r="F39" s="1071">
        <v>3358</v>
      </c>
      <c r="G39" s="1072">
        <v>24.130497269330267</v>
      </c>
      <c r="H39" s="1065">
        <v>78515</v>
      </c>
      <c r="I39" s="1066">
        <v>32.825643426927769</v>
      </c>
      <c r="J39" s="1066">
        <v>23.710195504043696</v>
      </c>
      <c r="K39" s="867"/>
      <c r="L39" s="865"/>
      <c r="M39" s="1075"/>
      <c r="N39" s="1075"/>
    </row>
    <row r="40" spans="1:14" s="868" customFormat="1" ht="17.25" customHeight="1" x14ac:dyDescent="0.2">
      <c r="A40" s="865"/>
      <c r="B40" s="866"/>
      <c r="C40" s="871" t="s">
        <v>464</v>
      </c>
      <c r="D40" s="855"/>
      <c r="E40" s="855"/>
      <c r="F40" s="1071">
        <v>402</v>
      </c>
      <c r="G40" s="1072">
        <v>14.602252088630586</v>
      </c>
      <c r="H40" s="1065">
        <v>4912</v>
      </c>
      <c r="I40" s="1066">
        <v>22.494962447334675</v>
      </c>
      <c r="J40" s="1066">
        <v>21.812092833876253</v>
      </c>
      <c r="K40" s="867"/>
      <c r="L40" s="865"/>
      <c r="M40" s="1075"/>
      <c r="N40" s="1075"/>
    </row>
    <row r="41" spans="1:14" s="868" customFormat="1" ht="17.25" customHeight="1" x14ac:dyDescent="0.2">
      <c r="A41" s="865"/>
      <c r="B41" s="866"/>
      <c r="C41" s="871" t="s">
        <v>367</v>
      </c>
      <c r="D41" s="855"/>
      <c r="E41" s="855"/>
      <c r="F41" s="1071">
        <v>1920</v>
      </c>
      <c r="G41" s="1072">
        <v>15.253833320092159</v>
      </c>
      <c r="H41" s="1065">
        <v>14859</v>
      </c>
      <c r="I41" s="1066">
        <v>21.713525835866264</v>
      </c>
      <c r="J41" s="1066">
        <v>26.275725149740893</v>
      </c>
      <c r="K41" s="867"/>
      <c r="L41" s="865"/>
      <c r="M41" s="1075"/>
      <c r="N41" s="1075"/>
    </row>
    <row r="42" spans="1:14" s="586" customFormat="1" ht="17.25" customHeight="1" x14ac:dyDescent="0.2">
      <c r="A42" s="865"/>
      <c r="B42" s="866"/>
      <c r="C42" s="871" t="s">
        <v>402</v>
      </c>
      <c r="D42" s="855"/>
      <c r="E42" s="855"/>
      <c r="F42" s="1076">
        <v>1</v>
      </c>
      <c r="G42" s="1072">
        <v>7.6923076923076925</v>
      </c>
      <c r="H42" s="1065">
        <v>8</v>
      </c>
      <c r="I42" s="1066">
        <v>8.791208791208792</v>
      </c>
      <c r="J42" s="1066">
        <v>8.625</v>
      </c>
      <c r="K42" s="867"/>
      <c r="L42" s="865"/>
      <c r="M42" s="1077"/>
      <c r="N42" s="1077"/>
    </row>
    <row r="43" spans="1:14" ht="39" customHeight="1" x14ac:dyDescent="0.2">
      <c r="A43" s="406"/>
      <c r="B43" s="469"/>
      <c r="C43" s="1557" t="s">
        <v>465</v>
      </c>
      <c r="D43" s="1557"/>
      <c r="E43" s="1557"/>
      <c r="F43" s="1557"/>
      <c r="G43" s="1557"/>
      <c r="H43" s="1557"/>
      <c r="I43" s="1557"/>
      <c r="J43" s="1557"/>
      <c r="K43" s="1557"/>
      <c r="L43" s="152"/>
      <c r="M43" s="153"/>
      <c r="N43" s="433"/>
    </row>
    <row r="44" spans="1:14" s="437" customFormat="1" ht="13.5" customHeight="1" x14ac:dyDescent="0.2">
      <c r="A44" s="584"/>
      <c r="B44" s="585"/>
      <c r="C44" s="595" t="s">
        <v>475</v>
      </c>
      <c r="D44" s="596"/>
      <c r="E44" s="596"/>
      <c r="F44" s="1078"/>
      <c r="G44" s="1078"/>
      <c r="H44" s="1078"/>
      <c r="I44" s="1078"/>
      <c r="J44" s="1079"/>
      <c r="K44" s="1080"/>
      <c r="L44" s="584"/>
      <c r="M44" s="590"/>
      <c r="N44" s="590"/>
    </row>
    <row r="45" spans="1:14" s="437" customFormat="1" ht="13.5" customHeight="1" x14ac:dyDescent="0.2">
      <c r="A45" s="434"/>
      <c r="B45" s="589">
        <v>12</v>
      </c>
      <c r="C45" s="1566">
        <v>43009</v>
      </c>
      <c r="D45" s="1566"/>
      <c r="E45" s="1049"/>
      <c r="F45" s="152"/>
      <c r="G45" s="152"/>
      <c r="H45" s="152"/>
      <c r="I45" s="152"/>
      <c r="J45" s="152"/>
      <c r="K45" s="588"/>
      <c r="L45" s="434"/>
      <c r="M45" s="590"/>
      <c r="N45" s="590"/>
    </row>
    <row r="46" spans="1:14" x14ac:dyDescent="0.2">
      <c r="A46" s="590"/>
      <c r="B46" s="591"/>
      <c r="C46" s="592"/>
      <c r="D46" s="153"/>
      <c r="E46" s="153"/>
      <c r="F46" s="153"/>
      <c r="G46" s="153"/>
      <c r="H46" s="153"/>
      <c r="I46" s="153"/>
      <c r="J46" s="153"/>
      <c r="K46" s="593"/>
      <c r="L46" s="590"/>
      <c r="M46" s="1081"/>
      <c r="N46" s="433"/>
    </row>
    <row r="47" spans="1:14" x14ac:dyDescent="0.2">
      <c r="A47" s="433"/>
      <c r="B47" s="433"/>
      <c r="C47" s="433"/>
      <c r="D47" s="433"/>
      <c r="E47" s="433"/>
      <c r="F47" s="1082"/>
      <c r="G47" s="1082"/>
      <c r="H47" s="1082"/>
      <c r="I47" s="1082"/>
      <c r="J47" s="1083"/>
      <c r="K47" s="1081"/>
      <c r="L47" s="1084"/>
      <c r="M47" s="1081"/>
      <c r="N47" s="433"/>
    </row>
    <row r="48" spans="1:14" x14ac:dyDescent="0.2">
      <c r="J48" s="1081"/>
      <c r="K48" s="1081"/>
      <c r="L48" s="1081"/>
      <c r="M48" s="1081"/>
      <c r="N48" s="433"/>
    </row>
    <row r="49" spans="7:14" x14ac:dyDescent="0.2">
      <c r="J49" s="1081"/>
      <c r="K49" s="1081"/>
      <c r="L49" s="1081"/>
      <c r="M49" s="1081"/>
      <c r="N49" s="433"/>
    </row>
    <row r="50" spans="7:14" x14ac:dyDescent="0.2">
      <c r="J50" s="1081"/>
      <c r="K50" s="1081"/>
      <c r="L50" s="1081"/>
      <c r="M50" s="1081"/>
      <c r="N50" s="433"/>
    </row>
    <row r="51" spans="7:14" x14ac:dyDescent="0.2">
      <c r="J51" s="1081"/>
      <c r="K51" s="1081"/>
      <c r="L51" s="1081"/>
      <c r="M51" s="1081"/>
      <c r="N51" s="433"/>
    </row>
    <row r="52" spans="7:14" x14ac:dyDescent="0.2">
      <c r="J52" s="1081"/>
      <c r="K52" s="1081"/>
      <c r="L52" s="1081"/>
      <c r="M52" s="1081"/>
    </row>
    <row r="53" spans="7:14" x14ac:dyDescent="0.2">
      <c r="J53" s="1081"/>
      <c r="K53" s="1081"/>
      <c r="L53" s="1081"/>
      <c r="M53" s="1081"/>
    </row>
    <row r="54" spans="7:14" x14ac:dyDescent="0.2">
      <c r="J54" s="1085"/>
      <c r="K54" s="1081"/>
      <c r="L54" s="1081"/>
      <c r="M54" s="1081"/>
    </row>
    <row r="55" spans="7:14" x14ac:dyDescent="0.2">
      <c r="J55" s="1081"/>
      <c r="K55" s="1081"/>
      <c r="L55" s="1081"/>
      <c r="M55" s="1081"/>
    </row>
    <row r="56" spans="7:14" x14ac:dyDescent="0.2">
      <c r="J56" s="1081"/>
      <c r="K56" s="1081"/>
      <c r="L56" s="1081"/>
      <c r="M56" s="1081"/>
    </row>
    <row r="57" spans="7:14" x14ac:dyDescent="0.2">
      <c r="J57" s="1081"/>
      <c r="K57" s="1081"/>
      <c r="L57" s="1081"/>
      <c r="M57" s="1081"/>
    </row>
    <row r="58" spans="7:14" x14ac:dyDescent="0.2">
      <c r="J58" s="1081"/>
      <c r="K58" s="1081"/>
      <c r="L58" s="1081"/>
    </row>
    <row r="64" spans="7:14" x14ac:dyDescent="0.2">
      <c r="G64" s="416"/>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87"/>
  <sheetViews>
    <sheetView showGridLines="0" zoomScaleNormal="100" workbookViewId="0"/>
  </sheetViews>
  <sheetFormatPr defaultRowHeight="12.75" x14ac:dyDescent="0.2"/>
  <cols>
    <col min="1" max="1" width="1" style="174" customWidth="1"/>
    <col min="2" max="2" width="2.42578125" style="174" customWidth="1"/>
    <col min="3" max="3" width="6.42578125" style="174" customWidth="1"/>
    <col min="4" max="4" width="20.28515625" style="174" customWidth="1"/>
    <col min="5" max="5" width="8.140625" style="174" customWidth="1"/>
    <col min="6" max="6" width="8.28515625" style="174" customWidth="1"/>
    <col min="7" max="11" width="7.5703125" style="174" customWidth="1"/>
    <col min="12" max="12" width="8" style="174" customWidth="1"/>
    <col min="13" max="13" width="7.5703125" style="174" customWidth="1"/>
    <col min="14" max="14" width="2.5703125" style="174" customWidth="1"/>
    <col min="15" max="15" width="1" style="174" customWidth="1"/>
    <col min="16" max="16384" width="9.140625" style="174"/>
  </cols>
  <sheetData>
    <row r="1" spans="1:15" ht="13.5" customHeight="1" x14ac:dyDescent="0.2">
      <c r="A1" s="173"/>
      <c r="B1" s="1582" t="s">
        <v>385</v>
      </c>
      <c r="C1" s="1582"/>
      <c r="D1" s="1582"/>
      <c r="E1" s="1582"/>
      <c r="F1" s="234"/>
      <c r="G1" s="234"/>
      <c r="H1" s="234"/>
      <c r="I1" s="234"/>
      <c r="J1" s="234"/>
      <c r="K1" s="234"/>
      <c r="L1" s="234"/>
      <c r="M1" s="234"/>
      <c r="N1" s="234"/>
      <c r="O1" s="1143"/>
    </row>
    <row r="2" spans="1:15" ht="6" customHeight="1" x14ac:dyDescent="0.2">
      <c r="A2" s="173"/>
      <c r="B2" s="171"/>
      <c r="C2" s="171"/>
      <c r="D2" s="171"/>
      <c r="E2" s="171"/>
      <c r="F2" s="171"/>
      <c r="G2" s="171"/>
      <c r="H2" s="171"/>
      <c r="I2" s="171"/>
      <c r="J2" s="171"/>
      <c r="K2" s="171"/>
      <c r="L2" s="171"/>
      <c r="M2" s="171"/>
      <c r="N2" s="235"/>
      <c r="O2" s="1143"/>
    </row>
    <row r="3" spans="1:15" ht="11.25" customHeight="1" thickBot="1" x14ac:dyDescent="0.25">
      <c r="A3" s="173"/>
      <c r="B3" s="175"/>
      <c r="C3" s="175"/>
      <c r="D3" s="175"/>
      <c r="E3" s="175"/>
      <c r="F3" s="175"/>
      <c r="G3" s="175"/>
      <c r="H3" s="175"/>
      <c r="I3" s="175"/>
      <c r="J3" s="175"/>
      <c r="K3" s="175"/>
      <c r="L3" s="175"/>
      <c r="M3" s="1144" t="s">
        <v>70</v>
      </c>
      <c r="N3" s="236"/>
      <c r="O3" s="1143"/>
    </row>
    <row r="4" spans="1:15" s="1148" customFormat="1" ht="13.5" customHeight="1" thickBot="1" x14ac:dyDescent="0.25">
      <c r="A4" s="1145"/>
      <c r="B4" s="1146"/>
      <c r="C4" s="1094" t="s">
        <v>496</v>
      </c>
      <c r="D4" s="1095"/>
      <c r="E4" s="1095"/>
      <c r="F4" s="1095"/>
      <c r="G4" s="1095"/>
      <c r="H4" s="1095"/>
      <c r="I4" s="1095"/>
      <c r="J4" s="1095"/>
      <c r="K4" s="1095"/>
      <c r="L4" s="1095"/>
      <c r="M4" s="395"/>
      <c r="N4" s="236"/>
      <c r="O4" s="1147"/>
    </row>
    <row r="5" spans="1:15" s="1152" customFormat="1" ht="5.25" customHeight="1" x14ac:dyDescent="0.2">
      <c r="A5" s="1149"/>
      <c r="B5" s="205"/>
      <c r="C5" s="1150"/>
      <c r="D5" s="1150"/>
      <c r="E5" s="1150"/>
      <c r="F5" s="1150"/>
      <c r="G5" s="1150"/>
      <c r="H5" s="1150"/>
      <c r="I5" s="1150"/>
      <c r="J5" s="1150"/>
      <c r="K5" s="1150"/>
      <c r="L5" s="1150"/>
      <c r="M5" s="1150"/>
      <c r="N5" s="236"/>
      <c r="O5" s="1151"/>
    </row>
    <row r="6" spans="1:15" s="1152" customFormat="1" ht="13.5" customHeight="1" x14ac:dyDescent="0.2">
      <c r="A6" s="1149"/>
      <c r="B6" s="205"/>
      <c r="C6" s="1186"/>
      <c r="D6" s="1208"/>
      <c r="E6" s="1202">
        <v>2007</v>
      </c>
      <c r="F6" s="1202">
        <v>2008</v>
      </c>
      <c r="G6" s="1202">
        <v>2009</v>
      </c>
      <c r="H6" s="1202">
        <v>2010</v>
      </c>
      <c r="I6" s="1202">
        <v>2011</v>
      </c>
      <c r="J6" s="1202">
        <v>2012</v>
      </c>
      <c r="K6" s="1202">
        <v>2013</v>
      </c>
      <c r="L6" s="1202">
        <v>2014</v>
      </c>
      <c r="M6" s="1202">
        <v>2015</v>
      </c>
      <c r="N6" s="236"/>
      <c r="O6" s="1151"/>
    </row>
    <row r="7" spans="1:15" s="1152" customFormat="1" ht="3" customHeight="1" x14ac:dyDescent="0.2">
      <c r="A7" s="1149"/>
      <c r="B7" s="205"/>
      <c r="C7" s="1153"/>
      <c r="D7" s="1153"/>
      <c r="E7" s="1154"/>
      <c r="F7" s="1154"/>
      <c r="G7" s="1155"/>
      <c r="H7" s="1155"/>
      <c r="I7" s="1156"/>
      <c r="J7" s="1157"/>
      <c r="K7" s="1157"/>
      <c r="L7" s="1157"/>
      <c r="M7" s="1157"/>
      <c r="N7" s="236"/>
      <c r="O7" s="1151"/>
    </row>
    <row r="8" spans="1:15" s="1164" customFormat="1" ht="10.5" customHeight="1" x14ac:dyDescent="0.2">
      <c r="A8" s="1158"/>
      <c r="B8" s="1159"/>
      <c r="C8" s="1160" t="s">
        <v>388</v>
      </c>
      <c r="D8" s="1161"/>
      <c r="E8" s="1162">
        <v>341720</v>
      </c>
      <c r="F8" s="1162">
        <v>343663</v>
      </c>
      <c r="G8" s="1162">
        <v>336378</v>
      </c>
      <c r="H8" s="1162">
        <v>283311</v>
      </c>
      <c r="I8" s="1162">
        <v>281015</v>
      </c>
      <c r="J8" s="1162">
        <v>268026</v>
      </c>
      <c r="K8" s="1162">
        <v>265860</v>
      </c>
      <c r="L8" s="1162">
        <v>270181</v>
      </c>
      <c r="M8" s="1162">
        <v>273060</v>
      </c>
      <c r="N8" s="1205"/>
      <c r="O8" s="1163"/>
    </row>
    <row r="9" spans="1:15" s="1164" customFormat="1" ht="11.25" customHeight="1" x14ac:dyDescent="0.2">
      <c r="A9" s="1158"/>
      <c r="B9" s="1159"/>
      <c r="C9" s="1160" t="s">
        <v>389</v>
      </c>
      <c r="D9" s="1161"/>
      <c r="E9" s="1162">
        <v>397332</v>
      </c>
      <c r="F9" s="1162">
        <v>400210</v>
      </c>
      <c r="G9" s="1162">
        <v>390129</v>
      </c>
      <c r="H9" s="1162">
        <v>337570</v>
      </c>
      <c r="I9" s="1162">
        <v>334499</v>
      </c>
      <c r="J9" s="1162">
        <v>319177</v>
      </c>
      <c r="K9" s="1162">
        <v>315112</v>
      </c>
      <c r="L9" s="1162">
        <v>318886</v>
      </c>
      <c r="M9" s="1162">
        <v>321500</v>
      </c>
      <c r="N9" s="1165"/>
      <c r="O9" s="1163"/>
    </row>
    <row r="10" spans="1:15" s="1164" customFormat="1" ht="11.25" customHeight="1" x14ac:dyDescent="0.2">
      <c r="A10" s="1158"/>
      <c r="B10" s="1159"/>
      <c r="C10" s="1160" t="s">
        <v>497</v>
      </c>
      <c r="D10" s="1161"/>
      <c r="E10" s="1162">
        <v>3094177</v>
      </c>
      <c r="F10" s="1162">
        <v>3138017</v>
      </c>
      <c r="G10" s="1162">
        <v>2998781</v>
      </c>
      <c r="H10" s="1162">
        <v>2779077</v>
      </c>
      <c r="I10" s="1162">
        <v>2735237</v>
      </c>
      <c r="J10" s="1162">
        <v>2559732</v>
      </c>
      <c r="K10" s="1162">
        <v>2555676</v>
      </c>
      <c r="L10" s="1162">
        <v>2636881</v>
      </c>
      <c r="M10" s="1162">
        <v>2716011</v>
      </c>
      <c r="N10" s="1165"/>
      <c r="O10" s="1163"/>
    </row>
    <row r="11" spans="1:15" s="1164" customFormat="1" ht="11.25" customHeight="1" x14ac:dyDescent="0.2">
      <c r="A11" s="1158"/>
      <c r="B11" s="1159"/>
      <c r="C11" s="1160" t="s">
        <v>498</v>
      </c>
      <c r="D11" s="1161"/>
      <c r="E11" s="1162">
        <v>2848902</v>
      </c>
      <c r="F11" s="1162">
        <v>2894365</v>
      </c>
      <c r="G11" s="1162">
        <v>2759400</v>
      </c>
      <c r="H11" s="1162">
        <v>2599509</v>
      </c>
      <c r="I11" s="1162">
        <v>2553741</v>
      </c>
      <c r="J11" s="1162">
        <v>2387386</v>
      </c>
      <c r="K11" s="1162">
        <v>2384121</v>
      </c>
      <c r="L11" s="1162">
        <v>2458163</v>
      </c>
      <c r="M11" s="1162">
        <v>2537653</v>
      </c>
      <c r="N11" s="1165"/>
      <c r="O11" s="1163"/>
    </row>
    <row r="12" spans="1:15" s="1171" customFormat="1" ht="10.5" customHeight="1" x14ac:dyDescent="0.2">
      <c r="A12" s="1166"/>
      <c r="B12" s="1167"/>
      <c r="C12" s="1160" t="s">
        <v>499</v>
      </c>
      <c r="D12" s="1161"/>
      <c r="E12" s="1168"/>
      <c r="F12" s="1168"/>
      <c r="G12" s="1168"/>
      <c r="H12" s="1168"/>
      <c r="I12" s="1168"/>
      <c r="J12" s="1168"/>
      <c r="K12" s="1168"/>
      <c r="L12" s="1168"/>
      <c r="M12" s="1168"/>
      <c r="N12" s="1169"/>
      <c r="O12" s="1170"/>
    </row>
    <row r="13" spans="1:15" s="1171" customFormat="1" ht="11.25" customHeight="1" x14ac:dyDescent="0.2">
      <c r="A13" s="1166"/>
      <c r="B13" s="1167"/>
      <c r="C13" s="1170"/>
      <c r="D13" s="1172" t="s">
        <v>500</v>
      </c>
      <c r="E13" s="1168">
        <v>808.47849558853909</v>
      </c>
      <c r="F13" s="1168">
        <v>846.1337237422581</v>
      </c>
      <c r="G13" s="1168">
        <v>870.33975224698497</v>
      </c>
      <c r="H13" s="1168">
        <v>900.03881579759502</v>
      </c>
      <c r="I13" s="1168">
        <v>906.10728754671709</v>
      </c>
      <c r="J13" s="1168">
        <v>915.01247006081212</v>
      </c>
      <c r="K13" s="1168">
        <v>912.18298170177309</v>
      </c>
      <c r="L13" s="1168">
        <v>909.49144915721399</v>
      </c>
      <c r="M13" s="1168">
        <v>913.92544791377406</v>
      </c>
      <c r="N13" s="1165"/>
      <c r="O13" s="1170"/>
    </row>
    <row r="14" spans="1:15" s="1171" customFormat="1" ht="11.25" customHeight="1" x14ac:dyDescent="0.2">
      <c r="A14" s="1166"/>
      <c r="B14" s="1167"/>
      <c r="C14" s="1172"/>
      <c r="D14" s="1172" t="s">
        <v>501</v>
      </c>
      <c r="E14" s="1168">
        <v>583.36</v>
      </c>
      <c r="F14" s="1168">
        <v>600</v>
      </c>
      <c r="G14" s="1168">
        <v>615.5</v>
      </c>
      <c r="H14" s="1168">
        <v>634</v>
      </c>
      <c r="I14" s="1168">
        <v>641.92999999999995</v>
      </c>
      <c r="J14" s="1168">
        <v>641.92999999999995</v>
      </c>
      <c r="K14" s="1168">
        <v>641.92999999999995</v>
      </c>
      <c r="L14" s="1168">
        <v>641.92999999999995</v>
      </c>
      <c r="M14" s="1168">
        <v>650</v>
      </c>
      <c r="N14" s="1169"/>
      <c r="O14" s="1170"/>
    </row>
    <row r="15" spans="1:15" s="1171" customFormat="1" ht="10.5" customHeight="1" x14ac:dyDescent="0.2">
      <c r="A15" s="1166"/>
      <c r="B15" s="1167"/>
      <c r="C15" s="1173" t="s">
        <v>502</v>
      </c>
      <c r="D15" s="1161"/>
      <c r="E15" s="1168"/>
      <c r="F15" s="1168"/>
      <c r="G15" s="1168"/>
      <c r="H15" s="1168"/>
      <c r="I15" s="1168"/>
      <c r="J15" s="1168"/>
      <c r="K15" s="1168"/>
      <c r="L15" s="1168"/>
      <c r="M15" s="1168"/>
      <c r="N15" s="1169"/>
      <c r="O15" s="1170"/>
    </row>
    <row r="16" spans="1:15" s="1171" customFormat="1" ht="11.25" customHeight="1" x14ac:dyDescent="0.2">
      <c r="A16" s="1166"/>
      <c r="B16" s="1167"/>
      <c r="C16" s="1163"/>
      <c r="D16" s="1172" t="s">
        <v>503</v>
      </c>
      <c r="E16" s="1168">
        <v>965.24629620701603</v>
      </c>
      <c r="F16" s="1168">
        <v>1010.3760072203901</v>
      </c>
      <c r="G16" s="1168">
        <v>1036.4416794790202</v>
      </c>
      <c r="H16" s="1168">
        <v>1076.2614484440001</v>
      </c>
      <c r="I16" s="1168">
        <v>1084.5540077386001</v>
      </c>
      <c r="J16" s="1168">
        <v>1095.58619281857</v>
      </c>
      <c r="K16" s="1168">
        <v>1093.8178723953499</v>
      </c>
      <c r="L16" s="1168">
        <v>1093.20854089105</v>
      </c>
      <c r="M16" s="1174">
        <v>1096.65734127991</v>
      </c>
      <c r="N16" s="1169"/>
      <c r="O16" s="1170"/>
    </row>
    <row r="17" spans="1:15" s="1171" customFormat="1" ht="11.25" customHeight="1" x14ac:dyDescent="0.2">
      <c r="A17" s="1166"/>
      <c r="B17" s="1167"/>
      <c r="C17" s="1175"/>
      <c r="D17" s="1176" t="s">
        <v>504</v>
      </c>
      <c r="E17" s="1168">
        <v>693</v>
      </c>
      <c r="F17" s="1168">
        <v>721.82</v>
      </c>
      <c r="G17" s="1168">
        <v>740</v>
      </c>
      <c r="H17" s="1168">
        <v>768.375</v>
      </c>
      <c r="I17" s="1168">
        <v>776</v>
      </c>
      <c r="J17" s="1168">
        <v>783.62</v>
      </c>
      <c r="K17" s="1168">
        <v>785.45</v>
      </c>
      <c r="L17" s="1168">
        <v>786.99</v>
      </c>
      <c r="M17" s="1168">
        <v>790.03</v>
      </c>
      <c r="N17" s="1169"/>
      <c r="O17" s="1170"/>
    </row>
    <row r="18" spans="1:15" s="1171" customFormat="1" ht="12" customHeight="1" x14ac:dyDescent="0.2">
      <c r="A18" s="1166"/>
      <c r="B18" s="1167"/>
      <c r="C18" s="1160" t="s">
        <v>654</v>
      </c>
      <c r="D18" s="1177"/>
      <c r="E18" s="1162">
        <v>2153028</v>
      </c>
      <c r="F18" s="1162">
        <v>2171074</v>
      </c>
      <c r="G18" s="1162">
        <v>2082235</v>
      </c>
      <c r="H18" s="1162">
        <v>2073784</v>
      </c>
      <c r="I18" s="1162">
        <v>2038354</v>
      </c>
      <c r="J18" s="1162">
        <v>1910957</v>
      </c>
      <c r="K18" s="1162">
        <v>1890511</v>
      </c>
      <c r="L18" s="1162">
        <v>1928307</v>
      </c>
      <c r="M18" s="1162">
        <v>1991131</v>
      </c>
      <c r="N18" s="1169"/>
      <c r="O18" s="1170"/>
    </row>
    <row r="19" spans="1:15" s="1211" customFormat="1" ht="15.75" customHeight="1" thickBot="1" x14ac:dyDescent="0.25">
      <c r="A19" s="1206"/>
      <c r="B19" s="1207"/>
      <c r="C19" s="1186" t="s">
        <v>515</v>
      </c>
      <c r="D19" s="1208"/>
      <c r="E19" s="1209"/>
      <c r="F19" s="1209"/>
      <c r="G19" s="1209"/>
      <c r="H19" s="1209"/>
      <c r="I19" s="1209"/>
      <c r="J19" s="1209"/>
      <c r="K19" s="1209"/>
      <c r="L19" s="1209"/>
      <c r="M19" s="1209"/>
      <c r="N19" s="1210"/>
      <c r="O19" s="1209"/>
    </row>
    <row r="20" spans="1:15" s="203" customFormat="1" ht="13.5" customHeight="1" thickBot="1" x14ac:dyDescent="0.25">
      <c r="A20" s="202"/>
      <c r="B20" s="176"/>
      <c r="C20" s="1094" t="s">
        <v>525</v>
      </c>
      <c r="D20" s="1095"/>
      <c r="E20" s="1095"/>
      <c r="F20" s="1095"/>
      <c r="G20" s="1095"/>
      <c r="H20" s="1095"/>
      <c r="I20" s="1095"/>
      <c r="J20" s="1095"/>
      <c r="K20" s="1095"/>
      <c r="L20" s="1095"/>
      <c r="M20" s="395"/>
      <c r="N20" s="1165"/>
      <c r="O20" s="1178"/>
    </row>
    <row r="21" spans="1:15" s="203" customFormat="1" ht="5.25" customHeight="1" x14ac:dyDescent="0.2">
      <c r="A21" s="202"/>
      <c r="B21" s="176"/>
      <c r="C21" s="204"/>
      <c r="D21" s="204"/>
      <c r="E21" s="204"/>
      <c r="F21" s="204"/>
      <c r="G21" s="204"/>
      <c r="H21" s="204"/>
      <c r="I21" s="204"/>
      <c r="J21" s="204"/>
      <c r="K21" s="204"/>
      <c r="L21" s="204"/>
      <c r="M21" s="204"/>
      <c r="N21" s="1165"/>
      <c r="O21" s="1178"/>
    </row>
    <row r="22" spans="1:15" s="203" customFormat="1" ht="13.5" customHeight="1" x14ac:dyDescent="0.2">
      <c r="A22" s="202"/>
      <c r="B22" s="176"/>
      <c r="C22" s="1583" t="s">
        <v>700</v>
      </c>
      <c r="D22" s="1584"/>
      <c r="E22" s="1202" t="s">
        <v>507</v>
      </c>
      <c r="F22" s="1202" t="s">
        <v>508</v>
      </c>
      <c r="G22" s="1203" t="s">
        <v>516</v>
      </c>
      <c r="H22" s="1583" t="s">
        <v>700</v>
      </c>
      <c r="I22" s="1585"/>
      <c r="J22" s="1584"/>
      <c r="K22" s="1202" t="s">
        <v>507</v>
      </c>
      <c r="L22" s="1202" t="s">
        <v>508</v>
      </c>
      <c r="M22" s="1203" t="s">
        <v>516</v>
      </c>
      <c r="N22" s="1165"/>
      <c r="O22" s="1178"/>
    </row>
    <row r="23" spans="1:15" s="1220" customFormat="1" ht="9.75" customHeight="1" x14ac:dyDescent="0.2">
      <c r="A23" s="1212"/>
      <c r="B23" s="1213"/>
      <c r="C23" s="1160" t="s">
        <v>59</v>
      </c>
      <c r="D23" s="1214"/>
      <c r="E23" s="1372">
        <v>1143.4921880699901</v>
      </c>
      <c r="F23" s="1372">
        <v>1380.0849321699402</v>
      </c>
      <c r="G23" s="1373">
        <v>628851</v>
      </c>
      <c r="H23" s="1374" t="s">
        <v>526</v>
      </c>
      <c r="I23" s="1216"/>
      <c r="J23" s="1375"/>
      <c r="K23" s="1372">
        <v>793.31665381975597</v>
      </c>
      <c r="L23" s="1372">
        <v>1025.9058148989002</v>
      </c>
      <c r="M23" s="1373">
        <v>18941</v>
      </c>
      <c r="N23" s="1169"/>
      <c r="O23" s="1219"/>
    </row>
    <row r="24" spans="1:15" s="1220" customFormat="1" ht="10.5" customHeight="1" x14ac:dyDescent="0.2">
      <c r="A24" s="1212"/>
      <c r="B24" s="1213"/>
      <c r="C24" s="1376" t="s">
        <v>527</v>
      </c>
      <c r="D24" s="1160"/>
      <c r="E24" s="1372">
        <v>1143.4921880699901</v>
      </c>
      <c r="F24" s="1372">
        <v>1380.0849321699402</v>
      </c>
      <c r="G24" s="1373">
        <v>628851</v>
      </c>
      <c r="H24" s="1377" t="s">
        <v>528</v>
      </c>
      <c r="I24" s="1375"/>
      <c r="J24" s="1224"/>
      <c r="K24" s="1378">
        <v>785.54530921820299</v>
      </c>
      <c r="L24" s="1378">
        <v>1084.3515460910201</v>
      </c>
      <c r="M24" s="1379">
        <v>1714</v>
      </c>
      <c r="N24" s="1169"/>
      <c r="O24" s="1219"/>
    </row>
    <row r="25" spans="1:15" s="1220" customFormat="1" ht="9.75" customHeight="1" x14ac:dyDescent="0.2">
      <c r="A25" s="1212"/>
      <c r="B25" s="1213"/>
      <c r="C25" s="1221" t="s">
        <v>529</v>
      </c>
      <c r="D25" s="1217"/>
      <c r="E25" s="1380">
        <v>975.14795368857608</v>
      </c>
      <c r="F25" s="1380">
        <v>1151.87421924092</v>
      </c>
      <c r="G25" s="1381">
        <v>31828</v>
      </c>
      <c r="H25" s="1377" t="s">
        <v>530</v>
      </c>
      <c r="I25" s="1375"/>
      <c r="J25" s="1375"/>
      <c r="K25" s="1378">
        <v>676.99627994955904</v>
      </c>
      <c r="L25" s="1378">
        <v>815.78939470365708</v>
      </c>
      <c r="M25" s="1379">
        <v>793</v>
      </c>
      <c r="N25" s="1169"/>
      <c r="O25" s="1219"/>
    </row>
    <row r="26" spans="1:15" s="1220" customFormat="1" ht="9.75" customHeight="1" x14ac:dyDescent="0.2">
      <c r="A26" s="1212"/>
      <c r="B26" s="1213"/>
      <c r="C26" s="1221" t="s">
        <v>59</v>
      </c>
      <c r="D26" s="1217"/>
      <c r="E26" s="1380">
        <v>1268.0703993541501</v>
      </c>
      <c r="F26" s="1380">
        <v>1548.8827894652402</v>
      </c>
      <c r="G26" s="1381">
        <v>274368</v>
      </c>
      <c r="H26" s="1377" t="s">
        <v>531</v>
      </c>
      <c r="I26" s="1375"/>
      <c r="J26" s="1375"/>
      <c r="K26" s="1378">
        <v>781.74138339920898</v>
      </c>
      <c r="L26" s="1378">
        <v>899.04976284585007</v>
      </c>
      <c r="M26" s="1379">
        <v>253</v>
      </c>
      <c r="N26" s="1169"/>
      <c r="O26" s="1219"/>
    </row>
    <row r="27" spans="1:15" s="1228" customFormat="1" ht="9.75" customHeight="1" x14ac:dyDescent="0.2">
      <c r="A27" s="1225"/>
      <c r="B27" s="1226"/>
      <c r="C27" s="1221" t="s">
        <v>532</v>
      </c>
      <c r="D27" s="1217"/>
      <c r="E27" s="1380">
        <v>947.12007367968204</v>
      </c>
      <c r="F27" s="1380">
        <v>1138.4809196515</v>
      </c>
      <c r="G27" s="1381">
        <v>37188</v>
      </c>
      <c r="H27" s="1377" t="s">
        <v>533</v>
      </c>
      <c r="I27" s="1375"/>
      <c r="J27" s="1375"/>
      <c r="K27" s="1378">
        <v>645.67659090909103</v>
      </c>
      <c r="L27" s="1378">
        <v>770.02813636363601</v>
      </c>
      <c r="M27" s="1379">
        <v>220</v>
      </c>
      <c r="N27" s="1165"/>
      <c r="O27" s="1227"/>
    </row>
    <row r="28" spans="1:15" s="1233" customFormat="1" ht="9.75" customHeight="1" x14ac:dyDescent="0.2">
      <c r="A28" s="1229"/>
      <c r="B28" s="1230"/>
      <c r="C28" s="1221" t="s">
        <v>534</v>
      </c>
      <c r="D28" s="1217"/>
      <c r="E28" s="1380">
        <v>742.5615788713061</v>
      </c>
      <c r="F28" s="1380">
        <v>893.88569911120703</v>
      </c>
      <c r="G28" s="1381">
        <v>13839</v>
      </c>
      <c r="H28" s="1377" t="s">
        <v>55</v>
      </c>
      <c r="I28" s="1375"/>
      <c r="J28" s="1375"/>
      <c r="K28" s="1378">
        <v>824.04817700817705</v>
      </c>
      <c r="L28" s="1378">
        <v>1008.38502004169</v>
      </c>
      <c r="M28" s="1379">
        <v>6237</v>
      </c>
      <c r="N28" s="1231"/>
      <c r="O28" s="1232"/>
    </row>
    <row r="29" spans="1:15" s="1233" customFormat="1" ht="9.75" customHeight="1" x14ac:dyDescent="0.2">
      <c r="A29" s="1229"/>
      <c r="B29" s="1230"/>
      <c r="C29" s="1221" t="s">
        <v>535</v>
      </c>
      <c r="D29" s="1217"/>
      <c r="E29" s="1380">
        <v>1447.23152371539</v>
      </c>
      <c r="F29" s="1380">
        <v>1732.4797606745401</v>
      </c>
      <c r="G29" s="1381">
        <v>66771</v>
      </c>
      <c r="H29" s="1377" t="s">
        <v>536</v>
      </c>
      <c r="I29" s="1375"/>
      <c r="J29" s="1375"/>
      <c r="K29" s="1378">
        <v>1013.32427767355</v>
      </c>
      <c r="L29" s="1378">
        <v>1620.64691932458</v>
      </c>
      <c r="M29" s="1379">
        <v>2665</v>
      </c>
      <c r="N29" s="1231"/>
      <c r="O29" s="1232"/>
    </row>
    <row r="30" spans="1:15" s="1233" customFormat="1" ht="9.75" customHeight="1" x14ac:dyDescent="0.2">
      <c r="A30" s="1229"/>
      <c r="B30" s="1230"/>
      <c r="C30" s="1221" t="s">
        <v>537</v>
      </c>
      <c r="D30" s="1217"/>
      <c r="E30" s="1380">
        <v>977.01611190603307</v>
      </c>
      <c r="F30" s="1380">
        <v>1160.6509849439401</v>
      </c>
      <c r="G30" s="1381">
        <v>46825</v>
      </c>
      <c r="H30" s="1377" t="s">
        <v>538</v>
      </c>
      <c r="I30" s="1375"/>
      <c r="J30" s="1375"/>
      <c r="K30" s="1378">
        <v>730.06159029649609</v>
      </c>
      <c r="L30" s="1378">
        <v>880.46752021563304</v>
      </c>
      <c r="M30" s="1379">
        <v>371</v>
      </c>
      <c r="N30" s="1231"/>
      <c r="O30" s="1232"/>
    </row>
    <row r="31" spans="1:15" s="1233" customFormat="1" ht="9.75" customHeight="1" x14ac:dyDescent="0.2">
      <c r="A31" s="1229"/>
      <c r="B31" s="1230"/>
      <c r="C31" s="1221" t="s">
        <v>539</v>
      </c>
      <c r="D31" s="1217"/>
      <c r="E31" s="1380">
        <v>924.01816338880508</v>
      </c>
      <c r="F31" s="1380">
        <v>1126.7226012535102</v>
      </c>
      <c r="G31" s="1381">
        <v>23135</v>
      </c>
      <c r="H31" s="1377" t="s">
        <v>540</v>
      </c>
      <c r="I31" s="1375"/>
      <c r="J31" s="1375"/>
      <c r="K31" s="1378">
        <v>711.29424905660403</v>
      </c>
      <c r="L31" s="1378">
        <v>871.67840754717008</v>
      </c>
      <c r="M31" s="1379">
        <v>1325</v>
      </c>
      <c r="N31" s="1231"/>
      <c r="O31" s="1232"/>
    </row>
    <row r="32" spans="1:15" s="1233" customFormat="1" ht="9.75" customHeight="1" x14ac:dyDescent="0.2">
      <c r="A32" s="1229"/>
      <c r="B32" s="1230"/>
      <c r="C32" s="1221" t="s">
        <v>541</v>
      </c>
      <c r="D32" s="1217"/>
      <c r="E32" s="1380">
        <v>1107.3694225445902</v>
      </c>
      <c r="F32" s="1380">
        <v>1283.63660990224</v>
      </c>
      <c r="G32" s="1381">
        <v>28539</v>
      </c>
      <c r="H32" s="1377" t="s">
        <v>542</v>
      </c>
      <c r="I32" s="1382"/>
      <c r="J32" s="1375"/>
      <c r="K32" s="1378">
        <v>667.85311688311708</v>
      </c>
      <c r="L32" s="1378">
        <v>790.97802597402608</v>
      </c>
      <c r="M32" s="1379">
        <v>770</v>
      </c>
      <c r="N32" s="1231"/>
      <c r="O32" s="1232"/>
    </row>
    <row r="33" spans="1:15" s="1233" customFormat="1" ht="9.75" customHeight="1" x14ac:dyDescent="0.2">
      <c r="A33" s="1229"/>
      <c r="B33" s="1230"/>
      <c r="C33" s="1221" t="s">
        <v>543</v>
      </c>
      <c r="D33" s="1217"/>
      <c r="E33" s="1380">
        <v>755.09314621115209</v>
      </c>
      <c r="F33" s="1380">
        <v>893.95054556399998</v>
      </c>
      <c r="G33" s="1381">
        <v>13289</v>
      </c>
      <c r="H33" s="1377" t="s">
        <v>544</v>
      </c>
      <c r="I33" s="1375"/>
      <c r="J33" s="1382"/>
      <c r="K33" s="1378">
        <v>741.86625073227913</v>
      </c>
      <c r="L33" s="1378">
        <v>863.47517281780904</v>
      </c>
      <c r="M33" s="1379">
        <v>1707</v>
      </c>
      <c r="N33" s="1231"/>
      <c r="O33" s="1232"/>
    </row>
    <row r="34" spans="1:15" s="1233" customFormat="1" ht="9.75" customHeight="1" x14ac:dyDescent="0.2">
      <c r="A34" s="1229"/>
      <c r="B34" s="1230"/>
      <c r="C34" s="1221" t="s">
        <v>545</v>
      </c>
      <c r="D34" s="1217"/>
      <c r="E34" s="1380">
        <v>1599.53545402951</v>
      </c>
      <c r="F34" s="1380">
        <v>1775.8702128263301</v>
      </c>
      <c r="G34" s="1381">
        <v>3524</v>
      </c>
      <c r="H34" s="1377" t="s">
        <v>546</v>
      </c>
      <c r="I34" s="1375"/>
      <c r="J34" s="1375"/>
      <c r="K34" s="1378">
        <v>630.60650200267003</v>
      </c>
      <c r="L34" s="1378">
        <v>777.7284112149531</v>
      </c>
      <c r="M34" s="1379">
        <v>749</v>
      </c>
      <c r="N34" s="1231"/>
      <c r="O34" s="1232"/>
    </row>
    <row r="35" spans="1:15" s="1233" customFormat="1" ht="9.75" customHeight="1" x14ac:dyDescent="0.2">
      <c r="A35" s="1229"/>
      <c r="B35" s="1230"/>
      <c r="C35" s="1221" t="s">
        <v>547</v>
      </c>
      <c r="D35" s="1217"/>
      <c r="E35" s="1380">
        <v>887.72181124660506</v>
      </c>
      <c r="F35" s="1380">
        <v>1051.9557516037701</v>
      </c>
      <c r="G35" s="1381">
        <v>17303</v>
      </c>
      <c r="H35" s="1377" t="s">
        <v>548</v>
      </c>
      <c r="I35" s="1375"/>
      <c r="J35" s="1375"/>
      <c r="K35" s="1378">
        <v>689.00034708578903</v>
      </c>
      <c r="L35" s="1378">
        <v>817.13605108055003</v>
      </c>
      <c r="M35" s="1379">
        <v>1527</v>
      </c>
      <c r="N35" s="1231"/>
      <c r="O35" s="1232"/>
    </row>
    <row r="36" spans="1:15" s="1233" customFormat="1" ht="9.75" customHeight="1" x14ac:dyDescent="0.2">
      <c r="A36" s="1229"/>
      <c r="B36" s="1230"/>
      <c r="C36" s="1221" t="s">
        <v>549</v>
      </c>
      <c r="D36" s="1217"/>
      <c r="E36" s="1380">
        <v>880.32666194097214</v>
      </c>
      <c r="F36" s="1380">
        <v>1079.7206276582001</v>
      </c>
      <c r="G36" s="1381">
        <v>7759</v>
      </c>
      <c r="H36" s="1377" t="s">
        <v>550</v>
      </c>
      <c r="I36" s="1375"/>
      <c r="J36" s="1375"/>
      <c r="K36" s="1378">
        <v>728.92263934426194</v>
      </c>
      <c r="L36" s="1378">
        <v>862.42203278688498</v>
      </c>
      <c r="M36" s="1379">
        <v>610</v>
      </c>
      <c r="N36" s="1231"/>
      <c r="O36" s="1232"/>
    </row>
    <row r="37" spans="1:15" s="1233" customFormat="1" ht="10.5" customHeight="1" x14ac:dyDescent="0.2">
      <c r="A37" s="1229"/>
      <c r="B37" s="1230"/>
      <c r="C37" s="1221" t="s">
        <v>551</v>
      </c>
      <c r="D37" s="1217"/>
      <c r="E37" s="1380">
        <v>823.616796992481</v>
      </c>
      <c r="F37" s="1380">
        <v>952.62678410311503</v>
      </c>
      <c r="G37" s="1381">
        <v>4655</v>
      </c>
      <c r="H37" s="1374" t="s">
        <v>552</v>
      </c>
      <c r="I37" s="1216"/>
      <c r="J37" s="1375"/>
      <c r="K37" s="1372">
        <v>810.84622790674314</v>
      </c>
      <c r="L37" s="1372">
        <v>977.9299926985251</v>
      </c>
      <c r="M37" s="1373">
        <v>39718</v>
      </c>
      <c r="N37" s="1231"/>
      <c r="O37" s="1232"/>
    </row>
    <row r="38" spans="1:15" s="1233" customFormat="1" ht="9.75" customHeight="1" x14ac:dyDescent="0.2">
      <c r="A38" s="1229"/>
      <c r="B38" s="1230"/>
      <c r="C38" s="1221" t="s">
        <v>553</v>
      </c>
      <c r="D38" s="1217"/>
      <c r="E38" s="1380">
        <v>799.39146393836006</v>
      </c>
      <c r="F38" s="1380">
        <v>972.48064670961207</v>
      </c>
      <c r="G38" s="1381">
        <v>7917</v>
      </c>
      <c r="H38" s="1377" t="s">
        <v>554</v>
      </c>
      <c r="I38" s="1216"/>
      <c r="J38" s="1224"/>
      <c r="K38" s="1378">
        <v>911.33799573973704</v>
      </c>
      <c r="L38" s="1378">
        <v>1121.1141092176599</v>
      </c>
      <c r="M38" s="1379">
        <v>5164</v>
      </c>
      <c r="N38" s="1231"/>
      <c r="O38" s="1232"/>
    </row>
    <row r="39" spans="1:15" s="1233" customFormat="1" ht="9.75" customHeight="1" x14ac:dyDescent="0.2">
      <c r="A39" s="1229"/>
      <c r="B39" s="1230"/>
      <c r="C39" s="1221" t="s">
        <v>555</v>
      </c>
      <c r="D39" s="1217"/>
      <c r="E39" s="1380">
        <v>1082.3652391799499</v>
      </c>
      <c r="F39" s="1380">
        <v>1342.23545684637</v>
      </c>
      <c r="G39" s="1381">
        <v>15804</v>
      </c>
      <c r="H39" s="1377" t="s">
        <v>556</v>
      </c>
      <c r="I39" s="1222"/>
      <c r="J39" s="1224"/>
      <c r="K39" s="1378">
        <v>751.60964653902806</v>
      </c>
      <c r="L39" s="1378">
        <v>903.70474963181096</v>
      </c>
      <c r="M39" s="1379">
        <v>2716</v>
      </c>
      <c r="N39" s="1231"/>
      <c r="O39" s="1232"/>
    </row>
    <row r="40" spans="1:15" s="1233" customFormat="1" ht="9.75" customHeight="1" x14ac:dyDescent="0.2">
      <c r="A40" s="1229"/>
      <c r="B40" s="1230"/>
      <c r="C40" s="1221" t="s">
        <v>557</v>
      </c>
      <c r="D40" s="1217"/>
      <c r="E40" s="1380">
        <v>968.36669688938514</v>
      </c>
      <c r="F40" s="1380">
        <v>1131.6112895801402</v>
      </c>
      <c r="G40" s="1381">
        <v>14338</v>
      </c>
      <c r="H40" s="1377" t="s">
        <v>558</v>
      </c>
      <c r="I40" s="1216"/>
      <c r="J40" s="1223"/>
      <c r="K40" s="1378">
        <v>741.63701492537302</v>
      </c>
      <c r="L40" s="1378">
        <v>882.15881745120612</v>
      </c>
      <c r="M40" s="1379">
        <v>871</v>
      </c>
      <c r="N40" s="1231"/>
      <c r="O40" s="1232"/>
    </row>
    <row r="41" spans="1:15" s="1233" customFormat="1" ht="9.75" customHeight="1" x14ac:dyDescent="0.2">
      <c r="A41" s="1229"/>
      <c r="B41" s="1230"/>
      <c r="C41" s="1221" t="s">
        <v>559</v>
      </c>
      <c r="D41" s="1217"/>
      <c r="E41" s="1380">
        <v>814.42496933962309</v>
      </c>
      <c r="F41" s="1380">
        <v>937.352363207547</v>
      </c>
      <c r="G41" s="1381">
        <v>4240</v>
      </c>
      <c r="H41" s="1377" t="s">
        <v>560</v>
      </c>
      <c r="I41" s="1216"/>
      <c r="J41" s="1224"/>
      <c r="K41" s="1378">
        <v>847.11284071104899</v>
      </c>
      <c r="L41" s="1378">
        <v>1025.0782572324902</v>
      </c>
      <c r="M41" s="1379">
        <v>5738</v>
      </c>
      <c r="N41" s="1231"/>
      <c r="O41" s="1232"/>
    </row>
    <row r="42" spans="1:15" s="1233" customFormat="1" ht="9.75" customHeight="1" x14ac:dyDescent="0.2">
      <c r="A42" s="1229"/>
      <c r="B42" s="1230"/>
      <c r="C42" s="1221" t="s">
        <v>58</v>
      </c>
      <c r="D42" s="1217"/>
      <c r="E42" s="1380">
        <v>958.59842831878609</v>
      </c>
      <c r="F42" s="1380">
        <v>1171.96070511723</v>
      </c>
      <c r="G42" s="1381">
        <v>17529</v>
      </c>
      <c r="H42" s="1377" t="s">
        <v>561</v>
      </c>
      <c r="I42" s="1216"/>
      <c r="J42" s="1224"/>
      <c r="K42" s="1378">
        <v>796.02219933799199</v>
      </c>
      <c r="L42" s="1378">
        <v>934.21806178742213</v>
      </c>
      <c r="M42" s="1379">
        <v>2719</v>
      </c>
      <c r="N42" s="1231"/>
      <c r="O42" s="1232"/>
    </row>
    <row r="43" spans="1:15" s="1233" customFormat="1" ht="10.5" customHeight="1" x14ac:dyDescent="0.2">
      <c r="A43" s="1229"/>
      <c r="B43" s="1230"/>
      <c r="C43" s="1160" t="s">
        <v>190</v>
      </c>
      <c r="D43" s="1217"/>
      <c r="E43" s="1372">
        <v>808.57248451364501</v>
      </c>
      <c r="F43" s="1372">
        <v>994.42069998325803</v>
      </c>
      <c r="G43" s="1373">
        <v>119460</v>
      </c>
      <c r="H43" s="1377" t="s">
        <v>562</v>
      </c>
      <c r="I43" s="1216"/>
      <c r="J43" s="1224"/>
      <c r="K43" s="1378">
        <v>755.81046235138706</v>
      </c>
      <c r="L43" s="1378">
        <v>876.57186261558809</v>
      </c>
      <c r="M43" s="1379">
        <v>1514</v>
      </c>
      <c r="N43" s="1231"/>
      <c r="O43" s="1232"/>
    </row>
    <row r="44" spans="1:15" s="1233" customFormat="1" ht="10.5" customHeight="1" x14ac:dyDescent="0.2">
      <c r="A44" s="1229"/>
      <c r="B44" s="1230"/>
      <c r="C44" s="1376" t="s">
        <v>563</v>
      </c>
      <c r="D44" s="1217"/>
      <c r="E44" s="1372">
        <v>884.2843600916151</v>
      </c>
      <c r="F44" s="1372">
        <v>1137.0322937266101</v>
      </c>
      <c r="G44" s="1373">
        <v>17901</v>
      </c>
      <c r="H44" s="1377" t="s">
        <v>564</v>
      </c>
      <c r="I44" s="1216"/>
      <c r="J44" s="1224"/>
      <c r="K44" s="1378">
        <v>820.11995245062201</v>
      </c>
      <c r="L44" s="1378">
        <v>983.32017190929002</v>
      </c>
      <c r="M44" s="1379">
        <v>2734</v>
      </c>
      <c r="N44" s="1231"/>
      <c r="O44" s="1232"/>
    </row>
    <row r="45" spans="1:15" s="1233" customFormat="1" ht="9.75" customHeight="1" x14ac:dyDescent="0.2">
      <c r="A45" s="1229"/>
      <c r="B45" s="1230"/>
      <c r="C45" s="1221" t="s">
        <v>565</v>
      </c>
      <c r="D45" s="1217"/>
      <c r="E45" s="1380">
        <v>689.421112440191</v>
      </c>
      <c r="F45" s="1380">
        <v>825.92998803827811</v>
      </c>
      <c r="G45" s="1381">
        <v>5016</v>
      </c>
      <c r="H45" s="1377" t="s">
        <v>566</v>
      </c>
      <c r="I45" s="1216"/>
      <c r="J45" s="1224"/>
      <c r="K45" s="1378">
        <v>701.19274038461504</v>
      </c>
      <c r="L45" s="1378">
        <v>819.28296875000001</v>
      </c>
      <c r="M45" s="1379">
        <v>832</v>
      </c>
      <c r="N45" s="1231"/>
      <c r="O45" s="1232"/>
    </row>
    <row r="46" spans="1:15" s="1233" customFormat="1" ht="9.75" customHeight="1" x14ac:dyDescent="0.2">
      <c r="A46" s="1229"/>
      <c r="B46" s="1230"/>
      <c r="C46" s="1221" t="s">
        <v>567</v>
      </c>
      <c r="D46" s="1217"/>
      <c r="E46" s="1380">
        <v>758.50092941176501</v>
      </c>
      <c r="F46" s="1380">
        <v>890.12578823529407</v>
      </c>
      <c r="G46" s="1381">
        <v>1700</v>
      </c>
      <c r="H46" s="1377" t="s">
        <v>568</v>
      </c>
      <c r="I46" s="1216"/>
      <c r="J46" s="1224"/>
      <c r="K46" s="1378">
        <v>765.96765033947611</v>
      </c>
      <c r="L46" s="1378">
        <v>923.97042919495607</v>
      </c>
      <c r="M46" s="1379">
        <v>4124</v>
      </c>
      <c r="N46" s="1231"/>
      <c r="O46" s="1232"/>
    </row>
    <row r="47" spans="1:15" s="1233" customFormat="1" ht="9.75" customHeight="1" x14ac:dyDescent="0.2">
      <c r="A47" s="1229"/>
      <c r="B47" s="1230"/>
      <c r="C47" s="1221" t="s">
        <v>569</v>
      </c>
      <c r="D47" s="1217"/>
      <c r="E47" s="1380">
        <v>723.79412689173512</v>
      </c>
      <c r="F47" s="1380">
        <v>878.95057043073302</v>
      </c>
      <c r="G47" s="1381">
        <v>1718</v>
      </c>
      <c r="H47" s="1377" t="s">
        <v>570</v>
      </c>
      <c r="I47" s="1216"/>
      <c r="J47" s="1224"/>
      <c r="K47" s="1378">
        <v>738.02537232110399</v>
      </c>
      <c r="L47" s="1378">
        <v>879.883901198692</v>
      </c>
      <c r="M47" s="1379">
        <v>2753</v>
      </c>
      <c r="N47" s="1231"/>
      <c r="O47" s="1232"/>
    </row>
    <row r="48" spans="1:15" s="1233" customFormat="1" ht="9.75" customHeight="1" x14ac:dyDescent="0.2">
      <c r="A48" s="1234"/>
      <c r="B48" s="1235"/>
      <c r="C48" s="1221" t="s">
        <v>571</v>
      </c>
      <c r="D48" s="1217"/>
      <c r="E48" s="1380">
        <v>767.81303124999999</v>
      </c>
      <c r="F48" s="1380">
        <v>936.41003846153808</v>
      </c>
      <c r="G48" s="1381">
        <v>4160</v>
      </c>
      <c r="H48" s="1377" t="s">
        <v>79</v>
      </c>
      <c r="I48" s="1222"/>
      <c r="J48" s="1224"/>
      <c r="K48" s="1378">
        <v>817.40299440917306</v>
      </c>
      <c r="L48" s="1378">
        <v>992.81576802804898</v>
      </c>
      <c r="M48" s="1379">
        <v>10553</v>
      </c>
      <c r="N48" s="1231"/>
      <c r="O48" s="1232"/>
    </row>
    <row r="49" spans="1:15" s="1233" customFormat="1" ht="10.5" customHeight="1" x14ac:dyDescent="0.2">
      <c r="A49" s="1234"/>
      <c r="B49" s="1235"/>
      <c r="C49" s="1221" t="s">
        <v>572</v>
      </c>
      <c r="D49" s="1236"/>
      <c r="E49" s="1380">
        <v>1252.0079008856201</v>
      </c>
      <c r="F49" s="1380">
        <v>1750.97674580742</v>
      </c>
      <c r="G49" s="1381">
        <v>5307</v>
      </c>
      <c r="H49" s="1383" t="s">
        <v>191</v>
      </c>
      <c r="I49" s="1216"/>
      <c r="J49" s="1223"/>
      <c r="K49" s="1372">
        <v>781.12469577959496</v>
      </c>
      <c r="L49" s="1372">
        <v>926.12862527071104</v>
      </c>
      <c r="M49" s="1373">
        <v>92811</v>
      </c>
      <c r="N49" s="1231"/>
      <c r="O49" s="1232"/>
    </row>
    <row r="50" spans="1:15" s="1233" customFormat="1" ht="10.5" customHeight="1" x14ac:dyDescent="0.2">
      <c r="A50" s="1234"/>
      <c r="B50" s="1235"/>
      <c r="C50" s="1376" t="s">
        <v>573</v>
      </c>
      <c r="D50" s="1217"/>
      <c r="E50" s="1372">
        <v>755.70994773741211</v>
      </c>
      <c r="F50" s="1372">
        <v>901.87015678776311</v>
      </c>
      <c r="G50" s="1373">
        <v>15690</v>
      </c>
      <c r="H50" s="1374" t="s">
        <v>191</v>
      </c>
      <c r="I50" s="1216"/>
      <c r="J50" s="1223"/>
      <c r="K50" s="1372">
        <v>781.12469577959496</v>
      </c>
      <c r="L50" s="1372">
        <v>926.12862527071104</v>
      </c>
      <c r="M50" s="1373">
        <v>92811</v>
      </c>
      <c r="N50" s="1231"/>
      <c r="O50" s="1232"/>
    </row>
    <row r="51" spans="1:15" s="1233" customFormat="1" ht="9.75" customHeight="1" x14ac:dyDescent="0.2">
      <c r="A51" s="1234"/>
      <c r="B51" s="1235"/>
      <c r="C51" s="1221" t="s">
        <v>574</v>
      </c>
      <c r="D51" s="1217"/>
      <c r="E51" s="1380">
        <v>710.1170351758791</v>
      </c>
      <c r="F51" s="1380">
        <v>813.92932160804003</v>
      </c>
      <c r="G51" s="1381">
        <v>398</v>
      </c>
      <c r="H51" s="1377" t="s">
        <v>575</v>
      </c>
      <c r="I51" s="1375"/>
      <c r="J51" s="1224"/>
      <c r="K51" s="1378">
        <v>769.99363221582996</v>
      </c>
      <c r="L51" s="1378">
        <v>883.56056338028202</v>
      </c>
      <c r="M51" s="1379">
        <v>15123</v>
      </c>
      <c r="N51" s="1231"/>
      <c r="O51" s="1232"/>
    </row>
    <row r="52" spans="1:15" s="1233" customFormat="1" ht="9.75" customHeight="1" x14ac:dyDescent="0.2">
      <c r="A52" s="1234"/>
      <c r="B52" s="1235"/>
      <c r="C52" s="1221" t="s">
        <v>576</v>
      </c>
      <c r="D52" s="1217"/>
      <c r="E52" s="1380">
        <v>696.64922305764401</v>
      </c>
      <c r="F52" s="1380">
        <v>796.16205513784507</v>
      </c>
      <c r="G52" s="1381">
        <v>399</v>
      </c>
      <c r="H52" s="1377" t="s">
        <v>577</v>
      </c>
      <c r="I52" s="1375"/>
      <c r="J52" s="1375"/>
      <c r="K52" s="1378">
        <v>730.67414473684209</v>
      </c>
      <c r="L52" s="1378">
        <v>834.28861842105312</v>
      </c>
      <c r="M52" s="1379">
        <v>304</v>
      </c>
      <c r="N52" s="1231"/>
      <c r="O52" s="1232"/>
    </row>
    <row r="53" spans="1:15" s="1233" customFormat="1" ht="9.75" customHeight="1" x14ac:dyDescent="0.2">
      <c r="A53" s="1234"/>
      <c r="B53" s="1235"/>
      <c r="C53" s="1221" t="s">
        <v>578</v>
      </c>
      <c r="D53" s="1217"/>
      <c r="E53" s="1380">
        <v>684.67598965071204</v>
      </c>
      <c r="F53" s="1380">
        <v>840.75404915911997</v>
      </c>
      <c r="G53" s="1381">
        <v>773</v>
      </c>
      <c r="H53" s="1377" t="s">
        <v>579</v>
      </c>
      <c r="I53" s="1375"/>
      <c r="J53" s="1375"/>
      <c r="K53" s="1378">
        <v>664.01717187500003</v>
      </c>
      <c r="L53" s="1378">
        <v>780.40657812500001</v>
      </c>
      <c r="M53" s="1379">
        <v>640</v>
      </c>
      <c r="N53" s="1231"/>
      <c r="O53" s="1232"/>
    </row>
    <row r="54" spans="1:15" s="1233" customFormat="1" ht="9.75" customHeight="1" x14ac:dyDescent="0.2">
      <c r="A54" s="1234"/>
      <c r="B54" s="1235"/>
      <c r="C54" s="1221" t="s">
        <v>580</v>
      </c>
      <c r="D54" s="1217"/>
      <c r="E54" s="1380">
        <v>1023.33825732117</v>
      </c>
      <c r="F54" s="1380">
        <v>1185.2983581373003</v>
      </c>
      <c r="G54" s="1381">
        <v>2083</v>
      </c>
      <c r="H54" s="1377" t="s">
        <v>581</v>
      </c>
      <c r="I54" s="1375"/>
      <c r="J54" s="1375"/>
      <c r="K54" s="1378">
        <v>684.62080301129208</v>
      </c>
      <c r="L54" s="1378">
        <v>772.12122961104103</v>
      </c>
      <c r="M54" s="1379">
        <v>797</v>
      </c>
      <c r="N54" s="1231"/>
      <c r="O54" s="1232"/>
    </row>
    <row r="55" spans="1:15" s="1233" customFormat="1" ht="9.75" customHeight="1" x14ac:dyDescent="0.2">
      <c r="A55" s="1234"/>
      <c r="B55" s="1235"/>
      <c r="C55" s="1221" t="s">
        <v>582</v>
      </c>
      <c r="D55" s="1217"/>
      <c r="E55" s="1380">
        <v>672.794302059497</v>
      </c>
      <c r="F55" s="1380">
        <v>795.14828375286004</v>
      </c>
      <c r="G55" s="1381">
        <v>437</v>
      </c>
      <c r="H55" s="1377" t="s">
        <v>74</v>
      </c>
      <c r="I55" s="1375"/>
      <c r="J55" s="1375"/>
      <c r="K55" s="1378">
        <v>863.34694276185905</v>
      </c>
      <c r="L55" s="1378">
        <v>1082.9696508541501</v>
      </c>
      <c r="M55" s="1379">
        <v>14693</v>
      </c>
      <c r="N55" s="1231"/>
      <c r="O55" s="1232"/>
    </row>
    <row r="56" spans="1:15" s="1233" customFormat="1" ht="9.75" customHeight="1" x14ac:dyDescent="0.2">
      <c r="A56" s="1234"/>
      <c r="B56" s="1235"/>
      <c r="C56" s="1221" t="s">
        <v>583</v>
      </c>
      <c r="D56" s="1217"/>
      <c r="E56" s="1380">
        <v>640.54621176470607</v>
      </c>
      <c r="F56" s="1380">
        <v>714.98630588235301</v>
      </c>
      <c r="G56" s="1381">
        <v>425</v>
      </c>
      <c r="H56" s="1377" t="s">
        <v>584</v>
      </c>
      <c r="I56" s="1375"/>
      <c r="J56" s="1375"/>
      <c r="K56" s="1378">
        <v>809.85083563408807</v>
      </c>
      <c r="L56" s="1378">
        <v>911.46339223265204</v>
      </c>
      <c r="M56" s="1379">
        <v>5433</v>
      </c>
      <c r="N56" s="1231"/>
      <c r="O56" s="1232"/>
    </row>
    <row r="57" spans="1:15" s="1233" customFormat="1" ht="9.75" customHeight="1" x14ac:dyDescent="0.2">
      <c r="A57" s="1234"/>
      <c r="B57" s="1235"/>
      <c r="C57" s="1221" t="s">
        <v>585</v>
      </c>
      <c r="D57" s="1217"/>
      <c r="E57" s="1380">
        <v>719.50134861006802</v>
      </c>
      <c r="F57" s="1380">
        <v>852.68175056348605</v>
      </c>
      <c r="G57" s="1381">
        <v>2662</v>
      </c>
      <c r="H57" s="1377" t="s">
        <v>586</v>
      </c>
      <c r="I57" s="1375"/>
      <c r="J57" s="1375"/>
      <c r="K57" s="1378">
        <v>738.46878574930497</v>
      </c>
      <c r="L57" s="1378">
        <v>869.55119790815502</v>
      </c>
      <c r="M57" s="1379">
        <v>6119</v>
      </c>
      <c r="N57" s="1231"/>
      <c r="O57" s="1232"/>
    </row>
    <row r="58" spans="1:15" s="1233" customFormat="1" ht="9.75" customHeight="1" x14ac:dyDescent="0.2">
      <c r="A58" s="1234"/>
      <c r="B58" s="1235"/>
      <c r="C58" s="1221" t="s">
        <v>587</v>
      </c>
      <c r="D58" s="1217"/>
      <c r="E58" s="1380">
        <v>693.56491803278709</v>
      </c>
      <c r="F58" s="1380">
        <v>820.06899297423899</v>
      </c>
      <c r="G58" s="1381">
        <v>427</v>
      </c>
      <c r="H58" s="1377" t="s">
        <v>588</v>
      </c>
      <c r="I58" s="1375"/>
      <c r="J58" s="1375"/>
      <c r="K58" s="1378">
        <v>798.10505333476999</v>
      </c>
      <c r="L58" s="1378">
        <v>942.44787684516803</v>
      </c>
      <c r="M58" s="1379">
        <v>18562</v>
      </c>
      <c r="N58" s="1231"/>
      <c r="O58" s="1232"/>
    </row>
    <row r="59" spans="1:15" s="1233" customFormat="1" ht="9.75" customHeight="1" x14ac:dyDescent="0.2">
      <c r="A59" s="1234"/>
      <c r="B59" s="1235"/>
      <c r="C59" s="1221" t="s">
        <v>589</v>
      </c>
      <c r="D59" s="1217"/>
      <c r="E59" s="1380">
        <v>665.54831168831208</v>
      </c>
      <c r="F59" s="1380">
        <v>765.36772727272705</v>
      </c>
      <c r="G59" s="1381">
        <v>308</v>
      </c>
      <c r="H59" s="1377" t="s">
        <v>590</v>
      </c>
      <c r="I59" s="1382"/>
      <c r="J59" s="1375"/>
      <c r="K59" s="1378">
        <v>639.95155844155806</v>
      </c>
      <c r="L59" s="1378">
        <v>744.58506493506502</v>
      </c>
      <c r="M59" s="1379">
        <v>616</v>
      </c>
      <c r="N59" s="1231"/>
      <c r="O59" s="1232"/>
    </row>
    <row r="60" spans="1:15" s="1370" customFormat="1" ht="9.75" customHeight="1" x14ac:dyDescent="0.2">
      <c r="A60" s="513"/>
      <c r="B60" s="1237"/>
      <c r="C60" s="1221" t="s">
        <v>591</v>
      </c>
      <c r="D60" s="1217"/>
      <c r="E60" s="1380">
        <v>629.81096296296312</v>
      </c>
      <c r="F60" s="1380">
        <v>727.38292592592609</v>
      </c>
      <c r="G60" s="1381">
        <v>270</v>
      </c>
      <c r="H60" s="1377" t="s">
        <v>592</v>
      </c>
      <c r="I60" s="1375"/>
      <c r="J60" s="1382"/>
      <c r="K60" s="1378">
        <v>719.92041598694914</v>
      </c>
      <c r="L60" s="1378">
        <v>866.55448001631294</v>
      </c>
      <c r="M60" s="1379">
        <v>4904</v>
      </c>
      <c r="N60" s="1231"/>
      <c r="O60" s="1232"/>
    </row>
    <row r="61" spans="1:15" s="1240" customFormat="1" ht="9.75" customHeight="1" x14ac:dyDescent="0.2">
      <c r="A61" s="1238"/>
      <c r="B61" s="1239"/>
      <c r="C61" s="1221" t="s">
        <v>593</v>
      </c>
      <c r="D61" s="1217"/>
      <c r="E61" s="1380">
        <v>760.62055432372495</v>
      </c>
      <c r="F61" s="1380">
        <v>944.91647450110906</v>
      </c>
      <c r="G61" s="1381">
        <v>451</v>
      </c>
      <c r="H61" s="1377" t="s">
        <v>594</v>
      </c>
      <c r="I61" s="1375"/>
      <c r="J61" s="1375"/>
      <c r="K61" s="1378">
        <v>790.06849813997803</v>
      </c>
      <c r="L61" s="1378">
        <v>937.37789947227316</v>
      </c>
      <c r="M61" s="1379">
        <v>11559</v>
      </c>
      <c r="N61" s="1231"/>
      <c r="O61" s="1232"/>
    </row>
    <row r="62" spans="1:15" s="1240" customFormat="1" ht="9.75" customHeight="1" x14ac:dyDescent="0.2">
      <c r="A62" s="1238"/>
      <c r="B62" s="1238"/>
      <c r="C62" s="1221" t="s">
        <v>595</v>
      </c>
      <c r="D62" s="1217"/>
      <c r="E62" s="1380">
        <v>644.405278592375</v>
      </c>
      <c r="F62" s="1380">
        <v>769.22592375366605</v>
      </c>
      <c r="G62" s="1381">
        <v>682</v>
      </c>
      <c r="H62" s="1377" t="s">
        <v>596</v>
      </c>
      <c r="I62" s="1375"/>
      <c r="J62" s="1375"/>
      <c r="K62" s="1378">
        <v>730.80985690235707</v>
      </c>
      <c r="L62" s="1378">
        <v>861.54936026936002</v>
      </c>
      <c r="M62" s="1379">
        <v>1188</v>
      </c>
      <c r="N62" s="1231"/>
      <c r="O62" s="1232"/>
    </row>
    <row r="63" spans="1:15" s="1240" customFormat="1" ht="9.75" customHeight="1" x14ac:dyDescent="0.2">
      <c r="A63" s="1238"/>
      <c r="B63" s="1238"/>
      <c r="C63" s="1221" t="s">
        <v>597</v>
      </c>
      <c r="D63" s="1217"/>
      <c r="E63" s="1380">
        <v>728.20048275862109</v>
      </c>
      <c r="F63" s="1380">
        <v>866.94539310344805</v>
      </c>
      <c r="G63" s="1381">
        <v>2175</v>
      </c>
      <c r="H63" s="1377" t="s">
        <v>598</v>
      </c>
      <c r="I63" s="1375"/>
      <c r="J63" s="1375"/>
      <c r="K63" s="1378">
        <v>739.79052338530107</v>
      </c>
      <c r="L63" s="1378">
        <v>867.97505790645903</v>
      </c>
      <c r="M63" s="1379">
        <v>4490</v>
      </c>
      <c r="N63" s="1231"/>
      <c r="O63" s="1232"/>
    </row>
    <row r="64" spans="1:15" s="1240" customFormat="1" ht="9.75" customHeight="1" x14ac:dyDescent="0.2">
      <c r="A64" s="1238"/>
      <c r="B64" s="1238"/>
      <c r="C64" s="1221" t="s">
        <v>57</v>
      </c>
      <c r="D64" s="1217"/>
      <c r="E64" s="1380">
        <v>760.06748082931006</v>
      </c>
      <c r="F64" s="1380">
        <v>943.24049701789306</v>
      </c>
      <c r="G64" s="1381">
        <v>3521</v>
      </c>
      <c r="H64" s="1377" t="s">
        <v>599</v>
      </c>
      <c r="I64" s="1375"/>
      <c r="J64" s="1375"/>
      <c r="K64" s="1378">
        <v>701.46816649899404</v>
      </c>
      <c r="L64" s="1378">
        <v>837.54486418511101</v>
      </c>
      <c r="M64" s="1379">
        <v>3976</v>
      </c>
      <c r="N64" s="1231"/>
      <c r="O64" s="1232"/>
    </row>
    <row r="65" spans="1:15" s="1181" customFormat="1" ht="9.75" customHeight="1" x14ac:dyDescent="0.2">
      <c r="A65" s="1179"/>
      <c r="B65" s="1180"/>
      <c r="C65" s="1241" t="s">
        <v>600</v>
      </c>
      <c r="D65" s="1217"/>
      <c r="E65" s="1380">
        <v>648.49412371133997</v>
      </c>
      <c r="F65" s="1380">
        <v>778.85350515463904</v>
      </c>
      <c r="G65" s="1381">
        <v>679</v>
      </c>
      <c r="H65" s="1377" t="s">
        <v>601</v>
      </c>
      <c r="I65" s="1375"/>
      <c r="J65" s="1375"/>
      <c r="K65" s="1378">
        <v>747.57758683729401</v>
      </c>
      <c r="L65" s="1378">
        <v>895.53220292504602</v>
      </c>
      <c r="M65" s="1379">
        <v>1094</v>
      </c>
      <c r="N65" s="1165"/>
      <c r="O65" s="1145"/>
    </row>
    <row r="66" spans="1:15" s="1181" customFormat="1" ht="10.5" customHeight="1" x14ac:dyDescent="0.2">
      <c r="A66" s="1179"/>
      <c r="B66" s="1180"/>
      <c r="C66" s="1376" t="s">
        <v>602</v>
      </c>
      <c r="D66" s="1217"/>
      <c r="E66" s="1372">
        <v>796.54554832782105</v>
      </c>
      <c r="F66" s="1372">
        <v>956.12030429989011</v>
      </c>
      <c r="G66" s="1373">
        <v>27210</v>
      </c>
      <c r="H66" s="1377" t="s">
        <v>603</v>
      </c>
      <c r="I66" s="1216"/>
      <c r="J66" s="1375"/>
      <c r="K66" s="1378">
        <v>720.666613341382</v>
      </c>
      <c r="L66" s="1378">
        <v>836.67369151826108</v>
      </c>
      <c r="M66" s="1379">
        <v>3313</v>
      </c>
      <c r="N66" s="1165"/>
      <c r="O66" s="1145"/>
    </row>
    <row r="67" spans="1:15" s="1181" customFormat="1" ht="10.5" customHeight="1" x14ac:dyDescent="0.2">
      <c r="A67" s="1179"/>
      <c r="B67" s="1180"/>
      <c r="C67" s="1221" t="s">
        <v>604</v>
      </c>
      <c r="D67" s="1217"/>
      <c r="E67" s="1380">
        <v>690.15066439523002</v>
      </c>
      <c r="F67" s="1380">
        <v>827.62001703577505</v>
      </c>
      <c r="G67" s="1381">
        <v>587</v>
      </c>
      <c r="H67" s="1383" t="s">
        <v>605</v>
      </c>
      <c r="I67" s="1216"/>
      <c r="J67" s="1224"/>
      <c r="K67" s="1372">
        <v>870.32780098191802</v>
      </c>
      <c r="L67" s="1372">
        <v>1058.2594278529502</v>
      </c>
      <c r="M67" s="1373">
        <v>41755</v>
      </c>
      <c r="N67" s="1165"/>
      <c r="O67" s="1145"/>
    </row>
    <row r="68" spans="1:15" s="1181" customFormat="1" ht="10.5" customHeight="1" x14ac:dyDescent="0.2">
      <c r="A68" s="1179"/>
      <c r="B68" s="1180"/>
      <c r="C68" s="1221" t="s">
        <v>606</v>
      </c>
      <c r="D68" s="1217"/>
      <c r="E68" s="1380">
        <v>742.74386206896611</v>
      </c>
      <c r="F68" s="1380">
        <v>870.70033497536906</v>
      </c>
      <c r="G68" s="1381">
        <v>1015</v>
      </c>
      <c r="H68" s="1374" t="s">
        <v>605</v>
      </c>
      <c r="I68" s="1216"/>
      <c r="J68" s="1224"/>
      <c r="K68" s="1372">
        <v>870.32780098191802</v>
      </c>
      <c r="L68" s="1372">
        <v>1058.2594278529502</v>
      </c>
      <c r="M68" s="1373">
        <v>41755</v>
      </c>
      <c r="N68" s="1185"/>
      <c r="O68" s="1145"/>
    </row>
    <row r="69" spans="1:15" ht="9.75" customHeight="1" x14ac:dyDescent="0.2">
      <c r="A69" s="1143"/>
      <c r="B69" s="1143"/>
      <c r="C69" s="1221" t="s">
        <v>607</v>
      </c>
      <c r="D69" s="1217"/>
      <c r="E69" s="1380">
        <v>749.70677062374205</v>
      </c>
      <c r="F69" s="1380">
        <v>889.03905432595604</v>
      </c>
      <c r="G69" s="1381">
        <v>994</v>
      </c>
      <c r="H69" s="1377" t="s">
        <v>608</v>
      </c>
      <c r="I69" s="1375"/>
      <c r="J69" s="1224"/>
      <c r="K69" s="1378">
        <v>807.08703321033204</v>
      </c>
      <c r="L69" s="1378">
        <v>1151.4697195572001</v>
      </c>
      <c r="M69" s="1379">
        <v>1355</v>
      </c>
      <c r="N69" s="1165"/>
      <c r="O69" s="1143"/>
    </row>
    <row r="70" spans="1:15" s="1181" customFormat="1" ht="9.75" customHeight="1" x14ac:dyDescent="0.2">
      <c r="A70" s="1179"/>
      <c r="B70" s="1180"/>
      <c r="C70" s="1221" t="s">
        <v>609</v>
      </c>
      <c r="D70" s="1217"/>
      <c r="E70" s="1380">
        <v>718.80768672641898</v>
      </c>
      <c r="F70" s="1380">
        <v>870.28479300042704</v>
      </c>
      <c r="G70" s="1381">
        <v>2343</v>
      </c>
      <c r="H70" s="1377" t="s">
        <v>610</v>
      </c>
      <c r="I70" s="1375"/>
      <c r="J70" s="1375"/>
      <c r="K70" s="1378">
        <v>741.80655372700903</v>
      </c>
      <c r="L70" s="1378">
        <v>907.02028557599203</v>
      </c>
      <c r="M70" s="1379">
        <v>2066</v>
      </c>
      <c r="N70" s="1165"/>
      <c r="O70" s="1145"/>
    </row>
    <row r="71" spans="1:15" s="1181" customFormat="1" ht="9.75" customHeight="1" x14ac:dyDescent="0.2">
      <c r="A71" s="1179"/>
      <c r="B71" s="1180"/>
      <c r="C71" s="1221" t="s">
        <v>56</v>
      </c>
      <c r="D71" s="1217"/>
      <c r="E71" s="1380">
        <v>861.65459393428796</v>
      </c>
      <c r="F71" s="1380">
        <v>1037.28556023589</v>
      </c>
      <c r="G71" s="1381">
        <v>11870</v>
      </c>
      <c r="H71" s="1377" t="s">
        <v>611</v>
      </c>
      <c r="I71" s="1375"/>
      <c r="J71" s="1375"/>
      <c r="K71" s="1378">
        <v>911.27115812999205</v>
      </c>
      <c r="L71" s="1378">
        <v>1092.81243313549</v>
      </c>
      <c r="M71" s="1379">
        <v>27294</v>
      </c>
      <c r="N71" s="1165"/>
      <c r="O71" s="1145"/>
    </row>
    <row r="72" spans="1:15" s="1181" customFormat="1" ht="9.75" customHeight="1" x14ac:dyDescent="0.2">
      <c r="A72" s="1179"/>
      <c r="B72" s="1180"/>
      <c r="C72" s="1221" t="s">
        <v>612</v>
      </c>
      <c r="D72" s="1217"/>
      <c r="E72" s="1380">
        <v>749.29616761904799</v>
      </c>
      <c r="F72" s="1380">
        <v>896.50014857142912</v>
      </c>
      <c r="G72" s="1381">
        <v>2625</v>
      </c>
      <c r="H72" s="1377" t="s">
        <v>613</v>
      </c>
      <c r="I72" s="1375"/>
      <c r="J72" s="1375"/>
      <c r="K72" s="1378">
        <v>894.50136851938305</v>
      </c>
      <c r="L72" s="1378">
        <v>1053.9207519850502</v>
      </c>
      <c r="M72" s="1379">
        <v>2141</v>
      </c>
      <c r="N72" s="1165"/>
      <c r="O72" s="1145"/>
    </row>
    <row r="73" spans="1:15" s="1181" customFormat="1" ht="9.75" customHeight="1" x14ac:dyDescent="0.2">
      <c r="A73" s="1179"/>
      <c r="B73" s="1180"/>
      <c r="C73" s="1221" t="s">
        <v>614</v>
      </c>
      <c r="E73" s="1380">
        <v>678.57045205479506</v>
      </c>
      <c r="F73" s="1380">
        <v>819.78531506849299</v>
      </c>
      <c r="G73" s="1381">
        <v>730</v>
      </c>
      <c r="H73" s="1377" t="s">
        <v>615</v>
      </c>
      <c r="I73" s="1375"/>
      <c r="J73" s="1375"/>
      <c r="K73" s="1378">
        <v>649.83736086175907</v>
      </c>
      <c r="L73" s="1378">
        <v>765.73603231597804</v>
      </c>
      <c r="M73" s="1379">
        <v>557</v>
      </c>
      <c r="N73" s="1165"/>
      <c r="O73" s="1145"/>
    </row>
    <row r="74" spans="1:15" s="1181" customFormat="1" ht="9.75" customHeight="1" x14ac:dyDescent="0.2">
      <c r="A74" s="1179"/>
      <c r="B74" s="1180"/>
      <c r="C74" s="1221" t="s">
        <v>616</v>
      </c>
      <c r="D74" s="1217"/>
      <c r="E74" s="1380">
        <v>674.54724637681215</v>
      </c>
      <c r="F74" s="1380">
        <v>791.62338164251207</v>
      </c>
      <c r="G74" s="1381">
        <v>207</v>
      </c>
      <c r="H74" s="1377" t="s">
        <v>617</v>
      </c>
      <c r="I74" s="1375"/>
      <c r="J74" s="1375"/>
      <c r="K74" s="1378">
        <v>707.69611872146095</v>
      </c>
      <c r="L74" s="1378">
        <v>815.24602739726015</v>
      </c>
      <c r="M74" s="1379">
        <v>219</v>
      </c>
      <c r="N74" s="1165"/>
      <c r="O74" s="1145"/>
    </row>
    <row r="75" spans="1:15" s="1181" customFormat="1" ht="9.75" customHeight="1" x14ac:dyDescent="0.2">
      <c r="A75" s="1179"/>
      <c r="B75" s="1180"/>
      <c r="C75" s="1221" t="s">
        <v>618</v>
      </c>
      <c r="D75" s="1217"/>
      <c r="E75" s="1380">
        <v>737.06549828178709</v>
      </c>
      <c r="F75" s="1380">
        <v>846.92384879725103</v>
      </c>
      <c r="G75" s="1381">
        <v>582</v>
      </c>
      <c r="H75" s="1377" t="s">
        <v>619</v>
      </c>
      <c r="I75" s="1375"/>
      <c r="J75" s="1375"/>
      <c r="K75" s="1378">
        <v>677.98009789156606</v>
      </c>
      <c r="L75" s="1378">
        <v>815.16304969879502</v>
      </c>
      <c r="M75" s="1379">
        <v>1328</v>
      </c>
      <c r="N75" s="1165"/>
      <c r="O75" s="1145"/>
    </row>
    <row r="76" spans="1:15" s="1181" customFormat="1" ht="9.75" customHeight="1" x14ac:dyDescent="0.2">
      <c r="A76" s="1179"/>
      <c r="B76" s="1180"/>
      <c r="C76" s="1221" t="s">
        <v>620</v>
      </c>
      <c r="D76" s="1217"/>
      <c r="E76" s="1380">
        <v>702.28501854140904</v>
      </c>
      <c r="F76" s="1380">
        <v>844.22310259579706</v>
      </c>
      <c r="G76" s="1381">
        <v>809</v>
      </c>
      <c r="H76" s="1377" t="s">
        <v>621</v>
      </c>
      <c r="I76" s="1375"/>
      <c r="J76" s="1375"/>
      <c r="K76" s="1378">
        <v>825.47323660714301</v>
      </c>
      <c r="L76" s="1378">
        <v>1055.06624391234</v>
      </c>
      <c r="M76" s="1379">
        <v>4928</v>
      </c>
      <c r="N76" s="1165"/>
      <c r="O76" s="1145"/>
    </row>
    <row r="77" spans="1:15" s="1181" customFormat="1" ht="9.75" customHeight="1" x14ac:dyDescent="0.2">
      <c r="A77" s="1179"/>
      <c r="B77" s="1180"/>
      <c r="C77" s="1221" t="s">
        <v>622</v>
      </c>
      <c r="D77" s="1217"/>
      <c r="E77" s="1380">
        <v>719.93273177636206</v>
      </c>
      <c r="F77" s="1380">
        <v>854.91532200990798</v>
      </c>
      <c r="G77" s="1381">
        <v>1413</v>
      </c>
      <c r="H77" s="1377" t="s">
        <v>623</v>
      </c>
      <c r="I77" s="1375"/>
      <c r="J77" s="1375"/>
      <c r="K77" s="1378">
        <v>678.74687772925802</v>
      </c>
      <c r="L77" s="1378">
        <v>790.58484716157204</v>
      </c>
      <c r="M77" s="1379">
        <v>458</v>
      </c>
      <c r="N77" s="1165"/>
      <c r="O77" s="1145"/>
    </row>
    <row r="78" spans="1:15" s="1181" customFormat="1" ht="9.75" customHeight="1" x14ac:dyDescent="0.2">
      <c r="A78" s="1179"/>
      <c r="B78" s="1180"/>
      <c r="C78" s="1221" t="s">
        <v>624</v>
      </c>
      <c r="D78" s="1217"/>
      <c r="E78" s="1380">
        <v>829.37238450074494</v>
      </c>
      <c r="F78" s="1380">
        <v>1004.0458718330801</v>
      </c>
      <c r="G78" s="1381">
        <v>2013</v>
      </c>
      <c r="H78" s="1377" t="s">
        <v>625</v>
      </c>
      <c r="I78" s="1375"/>
      <c r="J78" s="1375"/>
      <c r="K78" s="1378">
        <v>689.03426190476205</v>
      </c>
      <c r="L78" s="1378">
        <v>811.50038095238108</v>
      </c>
      <c r="M78" s="1379">
        <v>420</v>
      </c>
      <c r="N78" s="1165"/>
      <c r="O78" s="1145"/>
    </row>
    <row r="79" spans="1:15" s="1181" customFormat="1" ht="9.75" customHeight="1" x14ac:dyDescent="0.2">
      <c r="A79" s="1179"/>
      <c r="B79" s="1180"/>
      <c r="C79" s="1221" t="s">
        <v>626</v>
      </c>
      <c r="D79" s="1221"/>
      <c r="E79" s="1380">
        <v>690.56512149532705</v>
      </c>
      <c r="F79" s="1380">
        <v>812.05274766355103</v>
      </c>
      <c r="G79" s="1381">
        <v>535</v>
      </c>
      <c r="H79" s="1377" t="s">
        <v>627</v>
      </c>
      <c r="I79" s="1384"/>
      <c r="J79" s="1375"/>
      <c r="K79" s="1378">
        <v>850.86414560161802</v>
      </c>
      <c r="L79" s="1378">
        <v>1091.9467138523801</v>
      </c>
      <c r="M79" s="1379">
        <v>989</v>
      </c>
      <c r="N79" s="1165"/>
      <c r="O79" s="1145"/>
    </row>
    <row r="80" spans="1:15" s="1181" customFormat="1" ht="9.75" customHeight="1" x14ac:dyDescent="0.2">
      <c r="A80" s="1179"/>
      <c r="B80" s="1180"/>
      <c r="C80" s="1241" t="s">
        <v>628</v>
      </c>
      <c r="D80" s="1187"/>
      <c r="E80" s="1378">
        <v>808.69616005379999</v>
      </c>
      <c r="F80" s="1378">
        <v>979.15380632145309</v>
      </c>
      <c r="G80" s="1379">
        <v>1487</v>
      </c>
      <c r="H80" s="1731" t="s">
        <v>699</v>
      </c>
      <c r="I80" s="1732"/>
      <c r="J80" s="1732"/>
      <c r="K80" s="1732"/>
      <c r="L80" s="1732"/>
      <c r="M80" s="1218"/>
      <c r="N80" s="1165"/>
      <c r="O80" s="1145"/>
    </row>
    <row r="81" spans="1:15" s="1181" customFormat="1" ht="8.25" customHeight="1" x14ac:dyDescent="0.2">
      <c r="A81" s="1179"/>
      <c r="B81" s="1180"/>
      <c r="C81" s="1418" t="s">
        <v>629</v>
      </c>
      <c r="D81" s="1187"/>
      <c r="E81" s="1215"/>
      <c r="F81" s="1244"/>
      <c r="G81" s="1244"/>
      <c r="H81" s="1377"/>
      <c r="N81" s="1165"/>
      <c r="O81" s="1145"/>
    </row>
    <row r="82" spans="1:15" s="1387" customFormat="1" ht="8.25" customHeight="1" x14ac:dyDescent="0.2">
      <c r="A82" s="1385"/>
      <c r="B82" s="1386"/>
      <c r="C82" s="1586" t="s">
        <v>630</v>
      </c>
      <c r="D82" s="1586"/>
      <c r="E82" s="1586"/>
      <c r="F82" s="1586"/>
      <c r="G82" s="1586"/>
      <c r="H82" s="1586"/>
      <c r="I82" s="1586"/>
      <c r="J82" s="1586"/>
      <c r="K82" s="1586"/>
      <c r="L82" s="1586"/>
      <c r="M82" s="1586"/>
      <c r="N82" s="1165"/>
      <c r="O82" s="1145"/>
    </row>
    <row r="83" spans="1:15" s="1387" customFormat="1" ht="9" customHeight="1" x14ac:dyDescent="0.2">
      <c r="A83" s="1385"/>
      <c r="B83" s="1386"/>
      <c r="C83" s="1245" t="s">
        <v>631</v>
      </c>
      <c r="D83" s="1187"/>
      <c r="E83" s="1243"/>
      <c r="F83" s="1244"/>
      <c r="G83" s="1244"/>
      <c r="H83" s="1388" t="s">
        <v>632</v>
      </c>
      <c r="I83" s="1369"/>
      <c r="J83" s="1369"/>
      <c r="K83" s="1369"/>
      <c r="L83" s="1369"/>
      <c r="M83" s="1369"/>
      <c r="N83" s="1165"/>
      <c r="O83" s="1145"/>
    </row>
    <row r="84" spans="1:15" ht="13.5" customHeight="1" x14ac:dyDescent="0.2">
      <c r="A84" s="1143"/>
      <c r="B84" s="1143"/>
      <c r="H84" s="1369"/>
      <c r="I84" s="1369"/>
      <c r="J84" s="1369"/>
      <c r="K84" s="1369"/>
      <c r="L84" s="1581">
        <v>43009</v>
      </c>
      <c r="M84" s="1581"/>
      <c r="N84" s="404">
        <v>13</v>
      </c>
      <c r="O84" s="1143"/>
    </row>
    <row r="85" spans="1:15" x14ac:dyDescent="0.2">
      <c r="H85" s="1369"/>
      <c r="I85" s="1369"/>
      <c r="J85" s="1369"/>
      <c r="K85" s="1369"/>
    </row>
    <row r="86" spans="1:15" x14ac:dyDescent="0.2">
      <c r="H86" s="1242"/>
      <c r="I86" s="1242"/>
      <c r="J86" s="1242"/>
      <c r="K86" s="1242"/>
      <c r="L86" s="1389"/>
      <c r="M86" s="1389"/>
    </row>
    <row r="87" spans="1:15" x14ac:dyDescent="0.2">
      <c r="H87" s="1390"/>
      <c r="J87" s="1391"/>
    </row>
  </sheetData>
  <mergeCells count="6">
    <mergeCell ref="L84:M84"/>
    <mergeCell ref="B1:E1"/>
    <mergeCell ref="C22:D22"/>
    <mergeCell ref="H22:J22"/>
    <mergeCell ref="C82:M82"/>
    <mergeCell ref="H80:L80"/>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7"/>
      <c r="C1" s="237"/>
      <c r="D1" s="237"/>
      <c r="E1" s="226"/>
      <c r="F1" s="226"/>
      <c r="G1" s="226"/>
      <c r="H1" s="226"/>
      <c r="I1" s="226"/>
      <c r="J1" s="226"/>
      <c r="K1" s="226"/>
      <c r="L1" s="1587" t="s">
        <v>321</v>
      </c>
      <c r="M1" s="1587"/>
      <c r="N1" s="1587"/>
      <c r="O1" s="1587"/>
      <c r="P1" s="131"/>
    </row>
    <row r="2" spans="1:16" ht="6" customHeight="1" x14ac:dyDescent="0.2">
      <c r="A2" s="131"/>
      <c r="B2" s="238"/>
      <c r="C2" s="401"/>
      <c r="D2" s="401"/>
      <c r="E2" s="225"/>
      <c r="F2" s="225"/>
      <c r="G2" s="225"/>
      <c r="H2" s="225"/>
      <c r="I2" s="225"/>
      <c r="J2" s="225"/>
      <c r="K2" s="225"/>
      <c r="L2" s="225"/>
      <c r="M2" s="225"/>
      <c r="N2" s="133"/>
      <c r="O2" s="133"/>
      <c r="P2" s="131"/>
    </row>
    <row r="3" spans="1:16" ht="13.5" customHeight="1" thickBot="1" x14ac:dyDescent="0.25">
      <c r="A3" s="131"/>
      <c r="B3" s="239"/>
      <c r="C3" s="134"/>
      <c r="D3" s="134"/>
      <c r="E3" s="134"/>
      <c r="F3" s="133"/>
      <c r="G3" s="133"/>
      <c r="H3" s="133"/>
      <c r="I3" s="133"/>
      <c r="J3" s="133"/>
      <c r="K3" s="133"/>
      <c r="L3" s="569"/>
      <c r="M3" s="569"/>
      <c r="N3" s="569" t="s">
        <v>70</v>
      </c>
      <c r="O3" s="569"/>
      <c r="P3" s="569"/>
    </row>
    <row r="4" spans="1:16" ht="15" customHeight="1" thickBot="1" x14ac:dyDescent="0.25">
      <c r="A4" s="131"/>
      <c r="B4" s="239"/>
      <c r="C4" s="253" t="s">
        <v>298</v>
      </c>
      <c r="D4" s="256"/>
      <c r="E4" s="256"/>
      <c r="F4" s="256"/>
      <c r="G4" s="256"/>
      <c r="H4" s="256"/>
      <c r="I4" s="256"/>
      <c r="J4" s="256"/>
      <c r="K4" s="256"/>
      <c r="L4" s="256"/>
      <c r="M4" s="256"/>
      <c r="N4" s="257"/>
      <c r="O4" s="569"/>
      <c r="P4" s="569"/>
    </row>
    <row r="5" spans="1:16" ht="7.5" customHeight="1" x14ac:dyDescent="0.2">
      <c r="A5" s="131"/>
      <c r="B5" s="239"/>
      <c r="C5" s="1588" t="s">
        <v>85</v>
      </c>
      <c r="D5" s="1588"/>
      <c r="E5" s="133"/>
      <c r="F5" s="11"/>
      <c r="G5" s="133"/>
      <c r="H5" s="133"/>
      <c r="I5" s="133"/>
      <c r="J5" s="133"/>
      <c r="K5" s="133"/>
      <c r="L5" s="569"/>
      <c r="M5" s="569"/>
      <c r="N5" s="569"/>
      <c r="O5" s="569"/>
      <c r="P5" s="569"/>
    </row>
    <row r="6" spans="1:16" ht="13.5" customHeight="1" x14ac:dyDescent="0.2">
      <c r="A6" s="131"/>
      <c r="B6" s="239"/>
      <c r="C6" s="1589"/>
      <c r="D6" s="1589"/>
      <c r="E6" s="81">
        <v>1999</v>
      </c>
      <c r="F6" s="81"/>
      <c r="G6" s="133"/>
      <c r="H6" s="82">
        <v>2011</v>
      </c>
      <c r="I6" s="82">
        <v>2012</v>
      </c>
      <c r="J6" s="82">
        <v>2013</v>
      </c>
      <c r="K6" s="82">
        <v>2014</v>
      </c>
      <c r="L6" s="82">
        <v>2015</v>
      </c>
      <c r="M6" s="82">
        <v>2016</v>
      </c>
      <c r="N6" s="82">
        <v>2017</v>
      </c>
      <c r="O6" s="569"/>
      <c r="P6" s="569"/>
    </row>
    <row r="7" spans="1:16" ht="2.25" customHeight="1" x14ac:dyDescent="0.2">
      <c r="A7" s="131"/>
      <c r="B7" s="239"/>
      <c r="C7" s="83"/>
      <c r="D7" s="83"/>
      <c r="E7" s="11"/>
      <c r="F7" s="11"/>
      <c r="G7" s="133"/>
      <c r="H7" s="11"/>
      <c r="I7" s="11"/>
      <c r="J7" s="11"/>
      <c r="K7" s="11"/>
      <c r="L7" s="11"/>
      <c r="M7" s="11"/>
      <c r="N7" s="11"/>
      <c r="O7" s="569"/>
      <c r="P7" s="569"/>
    </row>
    <row r="8" spans="1:16" ht="30" customHeight="1" x14ac:dyDescent="0.2">
      <c r="A8" s="131"/>
      <c r="B8" s="239"/>
      <c r="C8" s="1590" t="s">
        <v>297</v>
      </c>
      <c r="D8" s="1590"/>
      <c r="E8" s="1590"/>
      <c r="F8" s="1590"/>
      <c r="G8" s="224"/>
      <c r="H8" s="1088">
        <v>485</v>
      </c>
      <c r="I8" s="1088">
        <v>485</v>
      </c>
      <c r="J8" s="1088">
        <v>485</v>
      </c>
      <c r="K8" s="1088">
        <v>505</v>
      </c>
      <c r="L8" s="1088">
        <v>505</v>
      </c>
      <c r="M8" s="1088">
        <v>530</v>
      </c>
      <c r="N8" s="1088">
        <v>557</v>
      </c>
      <c r="O8" s="199"/>
      <c r="P8" s="199"/>
    </row>
    <row r="9" spans="1:16" ht="31.5" customHeight="1" x14ac:dyDescent="0.2">
      <c r="A9" s="131"/>
      <c r="B9" s="241"/>
      <c r="C9" s="198" t="s">
        <v>284</v>
      </c>
      <c r="D9" s="198"/>
      <c r="E9" s="195"/>
      <c r="F9" s="195"/>
      <c r="G9" s="197"/>
      <c r="H9" s="196" t="s">
        <v>283</v>
      </c>
      <c r="I9" s="564" t="s">
        <v>338</v>
      </c>
      <c r="J9" s="564" t="s">
        <v>338</v>
      </c>
      <c r="K9" s="196" t="s">
        <v>407</v>
      </c>
      <c r="L9" s="564" t="s">
        <v>338</v>
      </c>
      <c r="M9" s="196" t="s">
        <v>439</v>
      </c>
      <c r="N9" s="196" t="s">
        <v>488</v>
      </c>
      <c r="O9" s="196"/>
      <c r="P9" s="196"/>
    </row>
    <row r="10" spans="1:16" s="137" customFormat="1" ht="18" customHeight="1" x14ac:dyDescent="0.2">
      <c r="A10" s="135"/>
      <c r="B10" s="240"/>
      <c r="C10" s="138" t="s">
        <v>282</v>
      </c>
      <c r="D10" s="138"/>
      <c r="E10" s="195"/>
      <c r="F10" s="195"/>
      <c r="G10" s="136"/>
      <c r="H10" s="195" t="s">
        <v>281</v>
      </c>
      <c r="I10" s="564" t="s">
        <v>338</v>
      </c>
      <c r="J10" s="564" t="s">
        <v>338</v>
      </c>
      <c r="K10" s="564" t="s">
        <v>408</v>
      </c>
      <c r="L10" s="564" t="s">
        <v>338</v>
      </c>
      <c r="M10" s="564" t="s">
        <v>438</v>
      </c>
      <c r="N10" s="564" t="s">
        <v>487</v>
      </c>
      <c r="O10" s="195"/>
      <c r="P10" s="195"/>
    </row>
    <row r="11" spans="1:16" ht="20.25" customHeight="1" thickBot="1" x14ac:dyDescent="0.25">
      <c r="A11" s="131"/>
      <c r="B11" s="239"/>
      <c r="C11" s="571" t="s">
        <v>339</v>
      </c>
      <c r="D11" s="570"/>
      <c r="E11" s="133"/>
      <c r="F11" s="133"/>
      <c r="G11" s="133"/>
      <c r="H11" s="133"/>
      <c r="I11" s="133"/>
      <c r="J11" s="133"/>
      <c r="K11" s="133"/>
      <c r="L11" s="133"/>
      <c r="M11" s="133"/>
      <c r="N11" s="569"/>
      <c r="O11" s="133"/>
      <c r="P11" s="131"/>
    </row>
    <row r="12" spans="1:16" s="137" customFormat="1" ht="13.5" customHeight="1" thickBot="1" x14ac:dyDescent="0.25">
      <c r="A12" s="135"/>
      <c r="B12" s="240"/>
      <c r="C12" s="253" t="s">
        <v>280</v>
      </c>
      <c r="D12" s="254"/>
      <c r="E12" s="254"/>
      <c r="F12" s="254"/>
      <c r="G12" s="254"/>
      <c r="H12" s="254"/>
      <c r="I12" s="254"/>
      <c r="J12" s="254"/>
      <c r="K12" s="254"/>
      <c r="L12" s="254"/>
      <c r="M12" s="254"/>
      <c r="N12" s="255"/>
      <c r="O12" s="133"/>
      <c r="P12" s="131"/>
    </row>
    <row r="13" spans="1:16" ht="7.5" customHeight="1" x14ac:dyDescent="0.2">
      <c r="A13" s="131"/>
      <c r="B13" s="239"/>
      <c r="C13" s="1591" t="s">
        <v>277</v>
      </c>
      <c r="D13" s="1591"/>
      <c r="E13" s="139"/>
      <c r="F13" s="139"/>
      <c r="G13" s="84"/>
      <c r="H13" s="140"/>
      <c r="I13" s="140"/>
      <c r="J13" s="140"/>
      <c r="K13" s="140"/>
      <c r="L13" s="140"/>
      <c r="M13" s="140"/>
      <c r="N13" s="140"/>
      <c r="O13" s="133"/>
      <c r="P13" s="131"/>
    </row>
    <row r="14" spans="1:16" ht="13.5" customHeight="1" x14ac:dyDescent="0.2">
      <c r="A14" s="131"/>
      <c r="B14" s="239"/>
      <c r="C14" s="1592"/>
      <c r="D14" s="1592"/>
      <c r="E14" s="139"/>
      <c r="F14" s="139"/>
      <c r="G14" s="84"/>
      <c r="H14" s="1190">
        <v>2013</v>
      </c>
      <c r="I14" s="1593">
        <v>2014</v>
      </c>
      <c r="J14" s="1594"/>
      <c r="K14" s="1593">
        <v>2015</v>
      </c>
      <c r="L14" s="1594"/>
      <c r="M14" s="1593">
        <v>2016</v>
      </c>
      <c r="N14" s="1595"/>
      <c r="O14" s="133"/>
      <c r="P14" s="131"/>
    </row>
    <row r="15" spans="1:16" ht="12.75" customHeight="1" x14ac:dyDescent="0.2">
      <c r="A15" s="131"/>
      <c r="B15" s="239"/>
      <c r="C15" s="139"/>
      <c r="D15" s="139"/>
      <c r="E15" s="139"/>
      <c r="F15" s="139"/>
      <c r="G15" s="84"/>
      <c r="H15" s="477" t="s">
        <v>86</v>
      </c>
      <c r="I15" s="1189" t="s">
        <v>87</v>
      </c>
      <c r="J15" s="724" t="s">
        <v>86</v>
      </c>
      <c r="K15" s="1189" t="s">
        <v>87</v>
      </c>
      <c r="L15" s="477" t="s">
        <v>86</v>
      </c>
      <c r="M15" s="1189" t="s">
        <v>490</v>
      </c>
      <c r="N15" s="982" t="s">
        <v>660</v>
      </c>
      <c r="O15" s="133"/>
      <c r="P15" s="131"/>
    </row>
    <row r="16" spans="1:16" ht="4.5" customHeight="1" x14ac:dyDescent="0.2">
      <c r="A16" s="131"/>
      <c r="B16" s="239"/>
      <c r="C16" s="139"/>
      <c r="D16" s="139"/>
      <c r="E16" s="139"/>
      <c r="F16" s="139"/>
      <c r="G16" s="84"/>
      <c r="H16" s="405"/>
      <c r="I16" s="405"/>
      <c r="J16" s="1192"/>
      <c r="K16" s="1192"/>
      <c r="L16" s="1192"/>
      <c r="M16" s="1192"/>
      <c r="N16" s="1193"/>
      <c r="O16" s="140"/>
      <c r="P16" s="131"/>
    </row>
    <row r="17" spans="1:23" ht="15" customHeight="1" x14ac:dyDescent="0.2">
      <c r="A17" s="131"/>
      <c r="B17" s="239"/>
      <c r="C17" s="218" t="s">
        <v>296</v>
      </c>
      <c r="D17" s="250"/>
      <c r="E17" s="245"/>
      <c r="F17" s="245"/>
      <c r="G17" s="252"/>
      <c r="H17" s="565">
        <v>958.81</v>
      </c>
      <c r="I17" s="1004">
        <v>945.78</v>
      </c>
      <c r="J17" s="565">
        <v>946.97</v>
      </c>
      <c r="K17" s="1010">
        <v>950.9</v>
      </c>
      <c r="L17" s="1123">
        <v>952.67243142082441</v>
      </c>
      <c r="M17" s="565">
        <v>957.61</v>
      </c>
      <c r="N17" s="565">
        <v>961.31</v>
      </c>
      <c r="O17" s="140"/>
      <c r="P17" s="131"/>
      <c r="Q17" s="565"/>
    </row>
    <row r="18" spans="1:23" ht="13.5" customHeight="1" x14ac:dyDescent="0.2">
      <c r="A18" s="131"/>
      <c r="B18" s="239"/>
      <c r="C18" s="574" t="s">
        <v>72</v>
      </c>
      <c r="D18" s="141"/>
      <c r="E18" s="139"/>
      <c r="F18" s="139"/>
      <c r="G18" s="84"/>
      <c r="H18" s="566">
        <v>1037.9100000000001</v>
      </c>
      <c r="I18" s="1005">
        <v>1032.19</v>
      </c>
      <c r="J18" s="566">
        <v>1033.18</v>
      </c>
      <c r="K18" s="1001">
        <v>1035.1600000000001</v>
      </c>
      <c r="L18" s="1124">
        <v>1034.2916578226188</v>
      </c>
      <c r="M18" s="566">
        <v>1038.3599999999999</v>
      </c>
      <c r="N18" s="566">
        <v>1045.1300000000001</v>
      </c>
      <c r="O18" s="140"/>
      <c r="P18" s="131"/>
      <c r="Q18" s="566"/>
      <c r="R18" s="1194"/>
    </row>
    <row r="19" spans="1:23" ht="13.5" customHeight="1" x14ac:dyDescent="0.2">
      <c r="A19" s="131"/>
      <c r="B19" s="239"/>
      <c r="C19" s="574" t="s">
        <v>71</v>
      </c>
      <c r="D19" s="141"/>
      <c r="E19" s="139"/>
      <c r="F19" s="139"/>
      <c r="G19" s="84"/>
      <c r="H19" s="566">
        <v>853.8</v>
      </c>
      <c r="I19" s="1005">
        <v>840.78</v>
      </c>
      <c r="J19" s="566">
        <v>842.98</v>
      </c>
      <c r="K19" s="1001">
        <v>849.53</v>
      </c>
      <c r="L19" s="1124">
        <v>852.69380865007668</v>
      </c>
      <c r="M19" s="566">
        <v>860.34</v>
      </c>
      <c r="N19" s="566">
        <v>861.16</v>
      </c>
      <c r="O19" s="140"/>
      <c r="P19" s="131"/>
      <c r="Q19" s="566"/>
      <c r="R19" s="1194"/>
    </row>
    <row r="20" spans="1:23" ht="6.75" customHeight="1" x14ac:dyDescent="0.2">
      <c r="A20" s="131"/>
      <c r="B20" s="239"/>
      <c r="C20" s="172"/>
      <c r="D20" s="141"/>
      <c r="E20" s="139"/>
      <c r="F20" s="139"/>
      <c r="G20" s="84"/>
      <c r="H20" s="575"/>
      <c r="I20" s="1006"/>
      <c r="J20" s="575"/>
      <c r="K20" s="1125"/>
      <c r="L20" s="1126"/>
      <c r="M20" s="575"/>
      <c r="N20" s="575"/>
      <c r="O20" s="140"/>
      <c r="P20" s="131"/>
      <c r="Q20" s="575"/>
    </row>
    <row r="21" spans="1:23" ht="15" customHeight="1" x14ac:dyDescent="0.2">
      <c r="A21" s="131"/>
      <c r="B21" s="239"/>
      <c r="C21" s="218" t="s">
        <v>295</v>
      </c>
      <c r="D21" s="250"/>
      <c r="E21" s="245"/>
      <c r="F21" s="245"/>
      <c r="G21" s="249"/>
      <c r="H21" s="565">
        <v>1125.5899999999999</v>
      </c>
      <c r="I21" s="1010">
        <v>1120.4000000000001</v>
      </c>
      <c r="J21" s="565">
        <v>1124.49</v>
      </c>
      <c r="K21" s="1010">
        <v>1140.3699999999999</v>
      </c>
      <c r="L21" s="1123">
        <v>1130.3699999999999</v>
      </c>
      <c r="M21" s="565">
        <v>1138.73</v>
      </c>
      <c r="N21" s="565">
        <v>1144.6099999999999</v>
      </c>
      <c r="O21" s="140"/>
      <c r="P21" s="131"/>
      <c r="Q21" s="565"/>
    </row>
    <row r="22" spans="1:23" s="143" customFormat="1" ht="13.5" customHeight="1" x14ac:dyDescent="0.2">
      <c r="A22" s="142"/>
      <c r="B22" s="242"/>
      <c r="C22" s="574" t="s">
        <v>72</v>
      </c>
      <c r="D22" s="141"/>
      <c r="E22" s="139"/>
      <c r="F22" s="139"/>
      <c r="G22" s="84"/>
      <c r="H22" s="566">
        <v>1233.47</v>
      </c>
      <c r="I22" s="1001">
        <v>1241.71</v>
      </c>
      <c r="J22" s="566">
        <v>1246.24</v>
      </c>
      <c r="K22" s="1001">
        <v>1262.17</v>
      </c>
      <c r="L22" s="1124">
        <v>1245.79</v>
      </c>
      <c r="M22" s="566">
        <v>1259.46</v>
      </c>
      <c r="N22" s="566">
        <v>1271.24</v>
      </c>
      <c r="O22" s="139"/>
      <c r="P22" s="142"/>
      <c r="Q22" s="566"/>
      <c r="S22" s="132"/>
      <c r="T22" s="132"/>
      <c r="U22" s="132"/>
      <c r="V22" s="132"/>
      <c r="W22" s="132"/>
    </row>
    <row r="23" spans="1:23" s="143" customFormat="1" ht="13.5" customHeight="1" x14ac:dyDescent="0.2">
      <c r="A23" s="142"/>
      <c r="B23" s="242"/>
      <c r="C23" s="574" t="s">
        <v>71</v>
      </c>
      <c r="D23" s="141"/>
      <c r="E23" s="139"/>
      <c r="F23" s="139"/>
      <c r="G23" s="84"/>
      <c r="H23" s="566">
        <v>982.36</v>
      </c>
      <c r="I23" s="1005">
        <v>972.99</v>
      </c>
      <c r="J23" s="566">
        <v>977.62</v>
      </c>
      <c r="K23" s="1001">
        <v>993.84</v>
      </c>
      <c r="L23" s="1124">
        <v>989</v>
      </c>
      <c r="M23" s="1001">
        <v>993.28</v>
      </c>
      <c r="N23" s="566">
        <v>993.3</v>
      </c>
      <c r="O23" s="139"/>
      <c r="P23" s="142"/>
      <c r="Q23" s="566"/>
      <c r="S23" s="132"/>
      <c r="T23" s="132"/>
      <c r="U23" s="132"/>
      <c r="V23" s="132"/>
      <c r="W23" s="132"/>
    </row>
    <row r="24" spans="1:23" ht="15" customHeight="1" x14ac:dyDescent="0.2">
      <c r="A24" s="131"/>
      <c r="B24" s="239"/>
      <c r="C24" s="1091" t="s">
        <v>474</v>
      </c>
      <c r="E24" s="139"/>
      <c r="F24" s="139"/>
      <c r="G24" s="84"/>
      <c r="H24" s="1090">
        <f>+H23/H22</f>
        <v>0.79641985617809918</v>
      </c>
      <c r="I24" s="1092">
        <f t="shared" ref="I24:N24" si="0">+I23/I22</f>
        <v>0.78358876066070171</v>
      </c>
      <c r="J24" s="1090">
        <f t="shared" si="0"/>
        <v>0.78445564257285916</v>
      </c>
      <c r="K24" s="1127">
        <f t="shared" si="0"/>
        <v>0.78740581696601886</v>
      </c>
      <c r="L24" s="1128">
        <f t="shared" si="0"/>
        <v>0.79387376684673983</v>
      </c>
      <c r="M24" s="1127">
        <f t="shared" si="0"/>
        <v>0.78865545551268001</v>
      </c>
      <c r="N24" s="1191">
        <f t="shared" si="0"/>
        <v>0.78136307856895626</v>
      </c>
      <c r="O24" s="140"/>
      <c r="P24" s="131"/>
      <c r="Q24" s="1191"/>
    </row>
    <row r="25" spans="1:23" ht="21.75" customHeight="1" x14ac:dyDescent="0.2">
      <c r="A25" s="131"/>
      <c r="B25" s="239"/>
      <c r="C25" s="218" t="s">
        <v>294</v>
      </c>
      <c r="D25" s="250"/>
      <c r="E25" s="245"/>
      <c r="F25" s="245"/>
      <c r="G25" s="251"/>
      <c r="H25" s="567">
        <f>+H17/H21*100</f>
        <v>85.182881866398958</v>
      </c>
      <c r="I25" s="1007">
        <f t="shared" ref="I25:N25" si="1">+I17/I21*100</f>
        <v>84.41449482327738</v>
      </c>
      <c r="J25" s="567">
        <f t="shared" si="1"/>
        <v>84.21328780158116</v>
      </c>
      <c r="K25" s="1129">
        <f t="shared" si="1"/>
        <v>83.385217078667452</v>
      </c>
      <c r="L25" s="1130">
        <f t="shared" si="1"/>
        <v>84.279698808427725</v>
      </c>
      <c r="M25" s="1129">
        <f t="shared" si="1"/>
        <v>84.094561485163297</v>
      </c>
      <c r="N25" s="567">
        <f t="shared" si="1"/>
        <v>83.985811761211252</v>
      </c>
      <c r="O25" s="140"/>
      <c r="P25" s="131"/>
      <c r="Q25" s="567"/>
    </row>
    <row r="26" spans="1:23" ht="13.5" customHeight="1" x14ac:dyDescent="0.2">
      <c r="A26" s="131"/>
      <c r="B26" s="239"/>
      <c r="C26" s="574" t="s">
        <v>72</v>
      </c>
      <c r="D26" s="141"/>
      <c r="E26" s="139"/>
      <c r="F26" s="139"/>
      <c r="G26" s="194"/>
      <c r="H26" s="786">
        <f t="shared" ref="H26:H27" si="2">+H18/H22*100</f>
        <v>84.145540629281626</v>
      </c>
      <c r="I26" s="1008">
        <f t="shared" ref="I26:N26" si="3">+I18/I22*100</f>
        <v>83.126494914271447</v>
      </c>
      <c r="J26" s="786">
        <f t="shared" si="3"/>
        <v>82.903774553858014</v>
      </c>
      <c r="K26" s="1131">
        <f t="shared" si="3"/>
        <v>82.014308690588436</v>
      </c>
      <c r="L26" s="1132">
        <f t="shared" si="3"/>
        <v>83.022953934661444</v>
      </c>
      <c r="M26" s="1131">
        <f t="shared" si="3"/>
        <v>82.444857319803717</v>
      </c>
      <c r="N26" s="786">
        <f t="shared" si="3"/>
        <v>82.213429407507647</v>
      </c>
      <c r="O26" s="140"/>
      <c r="P26" s="131"/>
      <c r="Q26" s="786"/>
    </row>
    <row r="27" spans="1:23" ht="13.5" customHeight="1" x14ac:dyDescent="0.2">
      <c r="A27" s="131"/>
      <c r="B27" s="239"/>
      <c r="C27" s="574" t="s">
        <v>71</v>
      </c>
      <c r="D27" s="141"/>
      <c r="E27" s="139"/>
      <c r="F27" s="139"/>
      <c r="G27" s="194"/>
      <c r="H27" s="786">
        <f t="shared" si="2"/>
        <v>86.913147929475954</v>
      </c>
      <c r="I27" s="1008">
        <f t="shared" ref="I27:N27" si="4">+I19/I23*100</f>
        <v>86.411987790213658</v>
      </c>
      <c r="J27" s="786">
        <f t="shared" si="4"/>
        <v>86.227777664123067</v>
      </c>
      <c r="K27" s="1131">
        <f t="shared" si="4"/>
        <v>85.479554052966265</v>
      </c>
      <c r="L27" s="1132">
        <f t="shared" si="4"/>
        <v>86.217776405467816</v>
      </c>
      <c r="M27" s="1131">
        <f t="shared" si="4"/>
        <v>86.616059922680421</v>
      </c>
      <c r="N27" s="786">
        <f t="shared" si="4"/>
        <v>86.696869022450414</v>
      </c>
      <c r="O27" s="140"/>
      <c r="P27" s="131"/>
      <c r="Q27" s="786"/>
    </row>
    <row r="28" spans="1:23" ht="6.75" customHeight="1" x14ac:dyDescent="0.2">
      <c r="A28" s="131"/>
      <c r="B28" s="239"/>
      <c r="C28" s="172"/>
      <c r="D28" s="141"/>
      <c r="E28" s="139"/>
      <c r="F28" s="139"/>
      <c r="G28" s="193"/>
      <c r="H28" s="568"/>
      <c r="I28" s="1009"/>
      <c r="J28" s="568"/>
      <c r="K28" s="1133"/>
      <c r="L28" s="1134"/>
      <c r="M28" s="1133"/>
      <c r="N28" s="568"/>
      <c r="O28" s="140"/>
      <c r="P28" s="131"/>
      <c r="Q28" s="568"/>
    </row>
    <row r="29" spans="1:23" ht="23.25" customHeight="1" x14ac:dyDescent="0.2">
      <c r="A29" s="131"/>
      <c r="B29" s="239"/>
      <c r="C29" s="1596" t="s">
        <v>293</v>
      </c>
      <c r="D29" s="1596"/>
      <c r="E29" s="1596"/>
      <c r="F29" s="1596"/>
      <c r="G29" s="249"/>
      <c r="H29" s="565">
        <v>12</v>
      </c>
      <c r="I29" s="1004">
        <v>13.2</v>
      </c>
      <c r="J29" s="565">
        <v>19.600000000000001</v>
      </c>
      <c r="K29" s="1010">
        <v>21.4</v>
      </c>
      <c r="L29" s="1123">
        <v>21.1</v>
      </c>
      <c r="M29" s="1010">
        <v>25.3</v>
      </c>
      <c r="N29" s="565">
        <v>23.3</v>
      </c>
      <c r="O29" s="140"/>
      <c r="P29" s="131"/>
      <c r="Q29" s="565"/>
    </row>
    <row r="30" spans="1:23" ht="13.5" customHeight="1" x14ac:dyDescent="0.2">
      <c r="A30" s="142"/>
      <c r="B30" s="242"/>
      <c r="C30" s="574" t="s">
        <v>279</v>
      </c>
      <c r="D30" s="141"/>
      <c r="E30" s="139"/>
      <c r="F30" s="139"/>
      <c r="G30" s="84"/>
      <c r="H30" s="566">
        <v>8.6999999999999993</v>
      </c>
      <c r="I30" s="1001">
        <v>8.1</v>
      </c>
      <c r="J30" s="566">
        <v>15.1</v>
      </c>
      <c r="K30" s="1001">
        <v>16.899999999999999</v>
      </c>
      <c r="L30" s="1124">
        <v>17</v>
      </c>
      <c r="M30" s="1001">
        <v>19.7</v>
      </c>
      <c r="N30" s="566">
        <v>18.5</v>
      </c>
      <c r="P30" s="131"/>
      <c r="Q30" s="566"/>
    </row>
    <row r="31" spans="1:23" ht="13.5" customHeight="1" x14ac:dyDescent="0.2">
      <c r="A31" s="131"/>
      <c r="B31" s="239"/>
      <c r="C31" s="574" t="s">
        <v>278</v>
      </c>
      <c r="D31" s="141"/>
      <c r="E31" s="139"/>
      <c r="F31" s="139"/>
      <c r="G31" s="84"/>
      <c r="H31" s="566">
        <v>16.5</v>
      </c>
      <c r="I31" s="1001">
        <v>19.3</v>
      </c>
      <c r="J31" s="566">
        <v>25</v>
      </c>
      <c r="K31" s="1001">
        <v>26.9</v>
      </c>
      <c r="L31" s="1124">
        <v>26.2</v>
      </c>
      <c r="M31" s="1001">
        <v>32</v>
      </c>
      <c r="N31" s="566">
        <v>28.9</v>
      </c>
      <c r="O31" s="140"/>
      <c r="P31" s="131"/>
      <c r="Q31" s="566"/>
    </row>
    <row r="32" spans="1:23" ht="20.25" customHeight="1" thickBot="1" x14ac:dyDescent="0.25">
      <c r="A32" s="131"/>
      <c r="B32" s="239"/>
      <c r="C32" s="172"/>
      <c r="D32" s="141"/>
      <c r="E32" s="139"/>
      <c r="F32" s="139"/>
      <c r="G32" s="1606"/>
      <c r="H32" s="1606"/>
      <c r="I32" s="1606"/>
      <c r="J32" s="1606"/>
      <c r="K32" s="1606"/>
      <c r="L32" s="1606"/>
      <c r="M32" s="1607"/>
      <c r="N32" s="1607"/>
      <c r="O32" s="140"/>
      <c r="P32" s="131"/>
    </row>
    <row r="33" spans="1:34" ht="30.75" customHeight="1" thickBot="1" x14ac:dyDescent="0.25">
      <c r="A33" s="131"/>
      <c r="B33" s="239"/>
      <c r="C33" s="1598" t="s">
        <v>292</v>
      </c>
      <c r="D33" s="1599"/>
      <c r="E33" s="1599"/>
      <c r="F33" s="1599"/>
      <c r="G33" s="1599"/>
      <c r="H33" s="1599"/>
      <c r="I33" s="1599"/>
      <c r="J33" s="1599"/>
      <c r="K33" s="1599"/>
      <c r="L33" s="1599"/>
      <c r="M33" s="1599"/>
      <c r="N33" s="1600"/>
      <c r="O33" s="187"/>
      <c r="P33" s="131"/>
    </row>
    <row r="34" spans="1:34" ht="7.5" customHeight="1" x14ac:dyDescent="0.2">
      <c r="A34" s="131"/>
      <c r="B34" s="239"/>
      <c r="C34" s="1601" t="s">
        <v>277</v>
      </c>
      <c r="D34" s="1601"/>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x14ac:dyDescent="0.2">
      <c r="A35" s="131"/>
      <c r="B35" s="239"/>
      <c r="C35" s="1602"/>
      <c r="D35" s="1602"/>
      <c r="E35" s="192"/>
      <c r="F35" s="192"/>
      <c r="G35" s="192"/>
      <c r="H35" s="192"/>
      <c r="I35" s="1603" t="s">
        <v>276</v>
      </c>
      <c r="J35" s="1604"/>
      <c r="K35" s="1605" t="s">
        <v>275</v>
      </c>
      <c r="L35" s="1604"/>
      <c r="M35" s="1605" t="s">
        <v>274</v>
      </c>
      <c r="N35" s="1603"/>
      <c r="O35" s="187"/>
      <c r="P35" s="131"/>
    </row>
    <row r="36" spans="1:34" s="137" customFormat="1" ht="22.5" customHeight="1" x14ac:dyDescent="0.2">
      <c r="A36" s="135"/>
      <c r="B36" s="240"/>
      <c r="C36" s="192"/>
      <c r="D36" s="192"/>
      <c r="E36" s="192"/>
      <c r="F36" s="192"/>
      <c r="G36" s="192"/>
      <c r="H36" s="192"/>
      <c r="I36" s="981" t="s">
        <v>491</v>
      </c>
      <c r="J36" s="981" t="s">
        <v>512</v>
      </c>
      <c r="K36" s="1135" t="s">
        <v>491</v>
      </c>
      <c r="L36" s="1136" t="s">
        <v>512</v>
      </c>
      <c r="M36" s="981" t="s">
        <v>491</v>
      </c>
      <c r="N36" s="981" t="s">
        <v>512</v>
      </c>
      <c r="O36" s="191"/>
      <c r="P36" s="135"/>
      <c r="U36" s="132"/>
      <c r="V36" s="132"/>
      <c r="W36" s="132"/>
      <c r="X36" s="132"/>
      <c r="Y36" s="132"/>
      <c r="Z36" s="132"/>
      <c r="AA36" s="132"/>
      <c r="AB36" s="132"/>
      <c r="AC36" s="132"/>
      <c r="AD36" s="132"/>
      <c r="AF36" s="132"/>
      <c r="AG36" s="132"/>
      <c r="AH36" s="132"/>
    </row>
    <row r="37" spans="1:34" ht="15" customHeight="1" x14ac:dyDescent="0.2">
      <c r="A37" s="131"/>
      <c r="B37" s="239"/>
      <c r="C37" s="218" t="s">
        <v>68</v>
      </c>
      <c r="D37" s="244"/>
      <c r="E37" s="245"/>
      <c r="F37" s="246"/>
      <c r="G37" s="247"/>
      <c r="H37" s="248"/>
      <c r="I37" s="1196">
        <v>957.61093221125657</v>
      </c>
      <c r="J37" s="1196">
        <v>968.6148757509776</v>
      </c>
      <c r="K37" s="1197">
        <v>1138.73</v>
      </c>
      <c r="L37" s="1198">
        <v>1154.2018907098732</v>
      </c>
      <c r="M37" s="1002">
        <v>25.3</v>
      </c>
      <c r="N37" s="1002">
        <v>23.3</v>
      </c>
      <c r="O37" s="187"/>
      <c r="P37" s="131"/>
      <c r="R37" s="1093"/>
      <c r="S37" s="1093"/>
      <c r="T37" s="1093"/>
      <c r="U37" s="268"/>
      <c r="V37" s="268"/>
      <c r="W37" s="268"/>
      <c r="X37" s="268"/>
      <c r="Y37" s="268"/>
      <c r="Z37" s="268"/>
      <c r="AA37" s="268"/>
      <c r="AB37" s="268"/>
      <c r="AC37" s="268"/>
      <c r="AD37" s="268"/>
      <c r="AF37" s="268"/>
      <c r="AG37" s="268"/>
      <c r="AH37" s="268"/>
    </row>
    <row r="38" spans="1:34" ht="13.5" customHeight="1" x14ac:dyDescent="0.2">
      <c r="A38" s="131"/>
      <c r="B38" s="239"/>
      <c r="C38" s="95" t="s">
        <v>273</v>
      </c>
      <c r="D38" s="201"/>
      <c r="E38" s="201"/>
      <c r="F38" s="201"/>
      <c r="G38" s="201"/>
      <c r="H38" s="201"/>
      <c r="I38" s="1199">
        <v>964.11852531266436</v>
      </c>
      <c r="J38" s="1199">
        <v>953.55170508545496</v>
      </c>
      <c r="K38" s="1195">
        <v>1219.53</v>
      </c>
      <c r="L38" s="1200">
        <v>1228.0551750850489</v>
      </c>
      <c r="M38" s="1003">
        <v>17.8</v>
      </c>
      <c r="N38" s="1003">
        <v>10.199999999999999</v>
      </c>
      <c r="O38" s="999"/>
      <c r="P38" s="903"/>
      <c r="R38" s="1093"/>
      <c r="S38" s="1093"/>
      <c r="T38" s="1093"/>
      <c r="U38" s="268"/>
      <c r="V38" s="268"/>
      <c r="W38" s="268"/>
      <c r="X38" s="268"/>
      <c r="Y38" s="268"/>
      <c r="Z38" s="268"/>
      <c r="AA38" s="268"/>
      <c r="AB38" s="268"/>
      <c r="AC38" s="268"/>
      <c r="AD38" s="268"/>
      <c r="AF38" s="268"/>
      <c r="AG38" s="268"/>
      <c r="AH38" s="268"/>
    </row>
    <row r="39" spans="1:34" ht="13.5" customHeight="1" x14ac:dyDescent="0.2">
      <c r="A39" s="131"/>
      <c r="B39" s="239"/>
      <c r="C39" s="95" t="s">
        <v>272</v>
      </c>
      <c r="D39" s="201"/>
      <c r="E39" s="201"/>
      <c r="F39" s="201"/>
      <c r="G39" s="201"/>
      <c r="H39" s="201"/>
      <c r="I39" s="1199">
        <v>892.45692649322598</v>
      </c>
      <c r="J39" s="1199">
        <v>900.48690592582659</v>
      </c>
      <c r="K39" s="1195">
        <v>1045.9000000000001</v>
      </c>
      <c r="L39" s="1200">
        <v>1055.0814353029368</v>
      </c>
      <c r="M39" s="1003">
        <v>31.6</v>
      </c>
      <c r="N39" s="1003">
        <v>25.9</v>
      </c>
      <c r="O39" s="999"/>
      <c r="P39" s="903"/>
      <c r="R39" s="1093"/>
      <c r="S39" s="1093"/>
      <c r="T39" s="1093"/>
      <c r="U39" s="268"/>
      <c r="V39" s="268"/>
      <c r="W39" s="268"/>
      <c r="X39" s="268"/>
      <c r="Y39" s="268"/>
      <c r="Z39" s="268"/>
      <c r="AA39" s="268"/>
      <c r="AB39" s="268"/>
      <c r="AC39" s="268"/>
      <c r="AD39" s="268"/>
      <c r="AF39" s="268"/>
      <c r="AG39" s="268"/>
      <c r="AH39" s="268"/>
    </row>
    <row r="40" spans="1:34" ht="13.5" customHeight="1" x14ac:dyDescent="0.2">
      <c r="A40" s="131"/>
      <c r="B40" s="239"/>
      <c r="C40" s="95" t="s">
        <v>271</v>
      </c>
      <c r="D40" s="188"/>
      <c r="E40" s="188"/>
      <c r="F40" s="188"/>
      <c r="G40" s="188"/>
      <c r="H40" s="188"/>
      <c r="I40" s="1199">
        <v>2022.1768515946819</v>
      </c>
      <c r="J40" s="1199">
        <v>1998.190077263421</v>
      </c>
      <c r="K40" s="1195">
        <v>2854.48</v>
      </c>
      <c r="L40" s="1200">
        <v>2816.0006995181852</v>
      </c>
      <c r="M40" s="1003">
        <v>0.4</v>
      </c>
      <c r="N40" s="1003">
        <v>0.2</v>
      </c>
      <c r="O40" s="999"/>
      <c r="P40" s="903"/>
      <c r="R40" s="1093"/>
      <c r="S40" s="1093"/>
      <c r="T40" s="1093"/>
      <c r="U40" s="268"/>
      <c r="V40" s="268"/>
      <c r="W40" s="268"/>
      <c r="X40" s="268"/>
      <c r="Y40" s="268"/>
      <c r="Z40" s="268"/>
      <c r="AA40" s="268"/>
      <c r="AB40" s="268"/>
      <c r="AC40" s="268"/>
      <c r="AD40" s="268"/>
      <c r="AF40" s="268"/>
      <c r="AG40" s="268"/>
      <c r="AH40" s="268"/>
    </row>
    <row r="41" spans="1:34" ht="13.5" customHeight="1" x14ac:dyDescent="0.2">
      <c r="A41" s="131"/>
      <c r="B41" s="239"/>
      <c r="C41" s="95" t="s">
        <v>270</v>
      </c>
      <c r="D41" s="188"/>
      <c r="E41" s="188"/>
      <c r="F41" s="188"/>
      <c r="G41" s="188"/>
      <c r="H41" s="188"/>
      <c r="I41" s="1199">
        <v>927.73224506384531</v>
      </c>
      <c r="J41" s="1199">
        <v>927.63529350601436</v>
      </c>
      <c r="K41" s="1195">
        <v>1126.3599999999999</v>
      </c>
      <c r="L41" s="1200">
        <v>1121.8900454628624</v>
      </c>
      <c r="M41" s="1003">
        <v>19</v>
      </c>
      <c r="N41" s="1003">
        <v>19.100000000000001</v>
      </c>
      <c r="O41" s="999"/>
      <c r="P41" s="903"/>
      <c r="R41" s="1093"/>
      <c r="S41" s="1093"/>
      <c r="T41" s="1093"/>
      <c r="U41" s="268"/>
      <c r="V41" s="268"/>
      <c r="W41" s="268"/>
      <c r="X41" s="268"/>
      <c r="Y41" s="268"/>
      <c r="Z41" s="268"/>
      <c r="AA41" s="268"/>
      <c r="AB41" s="268"/>
      <c r="AC41" s="268"/>
      <c r="AD41" s="268"/>
      <c r="AF41" s="268"/>
      <c r="AG41" s="268"/>
      <c r="AH41" s="268"/>
    </row>
    <row r="42" spans="1:34" ht="13.5" customHeight="1" x14ac:dyDescent="0.2">
      <c r="A42" s="131"/>
      <c r="B42" s="239"/>
      <c r="C42" s="95" t="s">
        <v>269</v>
      </c>
      <c r="D42" s="188"/>
      <c r="E42" s="188"/>
      <c r="F42" s="188"/>
      <c r="G42" s="188"/>
      <c r="H42" s="188"/>
      <c r="I42" s="1199">
        <v>861.75207349361222</v>
      </c>
      <c r="J42" s="1199">
        <v>859.67852334614622</v>
      </c>
      <c r="K42" s="1195">
        <v>977.53</v>
      </c>
      <c r="L42" s="1200">
        <v>988.63898864881321</v>
      </c>
      <c r="M42" s="1003">
        <v>24.8</v>
      </c>
      <c r="N42" s="1003">
        <v>22.1</v>
      </c>
      <c r="O42" s="999"/>
      <c r="P42" s="903"/>
      <c r="R42" s="1093"/>
      <c r="S42" s="1093"/>
      <c r="T42" s="1093"/>
      <c r="U42" s="268"/>
      <c r="V42" s="268"/>
      <c r="W42" s="268"/>
      <c r="X42" s="268"/>
      <c r="Y42" s="268"/>
      <c r="Z42" s="268"/>
      <c r="AA42" s="268"/>
      <c r="AB42" s="268"/>
      <c r="AC42" s="268"/>
      <c r="AD42" s="268"/>
      <c r="AF42" s="268"/>
      <c r="AG42" s="268"/>
      <c r="AH42" s="268"/>
    </row>
    <row r="43" spans="1:34" ht="13.5" customHeight="1" x14ac:dyDescent="0.2">
      <c r="A43" s="131"/>
      <c r="B43" s="239"/>
      <c r="C43" s="95" t="s">
        <v>335</v>
      </c>
      <c r="D43" s="188"/>
      <c r="E43" s="188"/>
      <c r="F43" s="188"/>
      <c r="G43" s="188"/>
      <c r="H43" s="188"/>
      <c r="I43" s="1199">
        <v>932.51521618364848</v>
      </c>
      <c r="J43" s="1199">
        <v>945.19352904568257</v>
      </c>
      <c r="K43" s="1195">
        <v>1091.1099999999999</v>
      </c>
      <c r="L43" s="1200">
        <v>1102.1094005033219</v>
      </c>
      <c r="M43" s="1003">
        <v>24</v>
      </c>
      <c r="N43" s="1003">
        <v>25.2</v>
      </c>
      <c r="O43" s="999"/>
      <c r="P43" s="903"/>
      <c r="R43" s="1093"/>
      <c r="S43" s="1093"/>
      <c r="T43" s="1093"/>
      <c r="U43" s="268"/>
      <c r="V43" s="268"/>
      <c r="W43" s="268"/>
      <c r="X43" s="268"/>
      <c r="Y43" s="268"/>
      <c r="Z43" s="268"/>
      <c r="AA43" s="268"/>
      <c r="AB43" s="268"/>
      <c r="AC43" s="268"/>
      <c r="AD43" s="268"/>
      <c r="AF43" s="268"/>
      <c r="AG43" s="268"/>
      <c r="AH43" s="268"/>
    </row>
    <row r="44" spans="1:34" ht="13.5" customHeight="1" x14ac:dyDescent="0.2">
      <c r="A44" s="131"/>
      <c r="B44" s="239"/>
      <c r="C44" s="95" t="s">
        <v>268</v>
      </c>
      <c r="D44" s="95"/>
      <c r="E44" s="95"/>
      <c r="F44" s="95"/>
      <c r="G44" s="95"/>
      <c r="H44" s="95"/>
      <c r="I44" s="1199">
        <v>1053.4568711826744</v>
      </c>
      <c r="J44" s="1199">
        <v>1085.2312270075934</v>
      </c>
      <c r="K44" s="1195">
        <v>1557.75</v>
      </c>
      <c r="L44" s="1200">
        <v>1623.9490800475223</v>
      </c>
      <c r="M44" s="1003">
        <v>12.7</v>
      </c>
      <c r="N44" s="1003">
        <v>12.1</v>
      </c>
      <c r="O44" s="999"/>
      <c r="P44" s="903"/>
      <c r="R44" s="1093"/>
      <c r="S44" s="1093"/>
      <c r="T44" s="1093"/>
      <c r="U44" s="268"/>
      <c r="V44" s="268"/>
      <c r="W44" s="268"/>
      <c r="X44" s="268"/>
      <c r="Y44" s="268"/>
      <c r="Z44" s="268"/>
      <c r="AA44" s="268"/>
      <c r="AB44" s="268"/>
      <c r="AC44" s="268"/>
      <c r="AD44" s="268"/>
      <c r="AF44" s="268"/>
      <c r="AG44" s="268"/>
      <c r="AH44" s="268"/>
    </row>
    <row r="45" spans="1:34" ht="13.5" customHeight="1" x14ac:dyDescent="0.2">
      <c r="A45" s="131"/>
      <c r="B45" s="239"/>
      <c r="C45" s="95" t="s">
        <v>267</v>
      </c>
      <c r="D45" s="188"/>
      <c r="E45" s="188"/>
      <c r="F45" s="188"/>
      <c r="G45" s="188"/>
      <c r="H45" s="188"/>
      <c r="I45" s="1199">
        <v>713.932510472275</v>
      </c>
      <c r="J45" s="1199">
        <v>714.63094479506969</v>
      </c>
      <c r="K45" s="1195">
        <v>775.75</v>
      </c>
      <c r="L45" s="1200">
        <v>779.42224709422158</v>
      </c>
      <c r="M45" s="1003">
        <v>35.9</v>
      </c>
      <c r="N45" s="1003">
        <v>35.700000000000003</v>
      </c>
      <c r="O45" s="999"/>
      <c r="P45" s="903"/>
      <c r="R45" s="1093"/>
      <c r="S45" s="1093"/>
      <c r="T45" s="1093"/>
      <c r="U45" s="268"/>
      <c r="V45" s="268"/>
      <c r="W45" s="268"/>
      <c r="X45" s="268"/>
      <c r="Y45" s="268"/>
      <c r="Z45" s="268"/>
      <c r="AA45" s="268"/>
      <c r="AB45" s="268"/>
      <c r="AC45" s="268"/>
      <c r="AD45" s="268"/>
      <c r="AF45" s="268"/>
      <c r="AG45" s="268"/>
      <c r="AH45" s="268"/>
    </row>
    <row r="46" spans="1:34" ht="13.5" customHeight="1" x14ac:dyDescent="0.2">
      <c r="A46" s="131"/>
      <c r="B46" s="239"/>
      <c r="C46" s="95" t="s">
        <v>266</v>
      </c>
      <c r="D46" s="188"/>
      <c r="E46" s="188"/>
      <c r="F46" s="188"/>
      <c r="G46" s="188"/>
      <c r="H46" s="188"/>
      <c r="I46" s="1199">
        <v>1574.1902614137941</v>
      </c>
      <c r="J46" s="1199">
        <v>1595.437999125714</v>
      </c>
      <c r="K46" s="1195">
        <v>1854.29</v>
      </c>
      <c r="L46" s="1200">
        <v>1884.9281804838638</v>
      </c>
      <c r="M46" s="1003">
        <v>6.6</v>
      </c>
      <c r="N46" s="1003">
        <v>6.3</v>
      </c>
      <c r="O46" s="999"/>
      <c r="P46" s="903"/>
      <c r="R46" s="1093"/>
      <c r="S46" s="1093"/>
      <c r="T46" s="1093"/>
      <c r="U46" s="268"/>
      <c r="V46" s="268"/>
      <c r="W46" s="268"/>
      <c r="X46" s="268"/>
      <c r="Y46" s="268"/>
      <c r="Z46" s="268"/>
      <c r="AA46" s="268"/>
      <c r="AB46" s="268"/>
      <c r="AC46" s="268"/>
      <c r="AD46" s="268"/>
      <c r="AF46" s="268"/>
      <c r="AG46" s="268"/>
      <c r="AH46" s="268"/>
    </row>
    <row r="47" spans="1:34" ht="13.5" customHeight="1" x14ac:dyDescent="0.2">
      <c r="A47" s="131"/>
      <c r="B47" s="239"/>
      <c r="C47" s="95" t="s">
        <v>265</v>
      </c>
      <c r="D47" s="188"/>
      <c r="E47" s="188"/>
      <c r="F47" s="188"/>
      <c r="G47" s="188"/>
      <c r="H47" s="188"/>
      <c r="I47" s="1199">
        <v>1552.0245100916054</v>
      </c>
      <c r="J47" s="1199">
        <v>1585.1290732592265</v>
      </c>
      <c r="K47" s="1195">
        <v>2224.61</v>
      </c>
      <c r="L47" s="1200">
        <v>2241.1186696344503</v>
      </c>
      <c r="M47" s="1003">
        <v>2.2000000000000002</v>
      </c>
      <c r="N47" s="1003">
        <v>1.3</v>
      </c>
      <c r="O47" s="999"/>
      <c r="P47" s="903"/>
      <c r="R47" s="1093"/>
      <c r="S47" s="1093"/>
      <c r="T47" s="1093"/>
      <c r="U47" s="268"/>
      <c r="V47" s="268"/>
      <c r="W47" s="268"/>
      <c r="X47" s="268"/>
      <c r="Y47" s="268"/>
      <c r="Z47" s="268"/>
      <c r="AA47" s="268"/>
      <c r="AB47" s="268"/>
      <c r="AC47" s="268"/>
      <c r="AD47" s="268"/>
      <c r="AF47" s="268"/>
      <c r="AG47" s="268"/>
      <c r="AH47" s="268"/>
    </row>
    <row r="48" spans="1:34" ht="13.5" customHeight="1" x14ac:dyDescent="0.2">
      <c r="A48" s="131"/>
      <c r="B48" s="239"/>
      <c r="C48" s="95" t="s">
        <v>264</v>
      </c>
      <c r="D48" s="188"/>
      <c r="E48" s="188"/>
      <c r="F48" s="188"/>
      <c r="G48" s="188"/>
      <c r="H48" s="188"/>
      <c r="I48" s="1199">
        <v>1041.9840009632228</v>
      </c>
      <c r="J48" s="1199">
        <v>1041.9084745318662</v>
      </c>
      <c r="K48" s="1195">
        <v>1140</v>
      </c>
      <c r="L48" s="1200">
        <v>1151.6117913770554</v>
      </c>
      <c r="M48" s="1003">
        <v>27.4</v>
      </c>
      <c r="N48" s="1003">
        <v>29.8</v>
      </c>
      <c r="O48" s="999"/>
      <c r="P48" s="903"/>
      <c r="R48" s="1093"/>
      <c r="S48" s="1093"/>
      <c r="T48" s="1093"/>
      <c r="U48" s="268"/>
      <c r="V48" s="268"/>
      <c r="W48" s="268"/>
      <c r="X48" s="268"/>
      <c r="Y48" s="268"/>
      <c r="Z48" s="268"/>
      <c r="AA48" s="268"/>
      <c r="AB48" s="268"/>
      <c r="AC48" s="268"/>
      <c r="AD48" s="268"/>
      <c r="AF48" s="268"/>
      <c r="AG48" s="268"/>
      <c r="AH48" s="268"/>
    </row>
    <row r="49" spans="1:34" ht="13.5" customHeight="1" x14ac:dyDescent="0.2">
      <c r="A49" s="131"/>
      <c r="B49" s="239"/>
      <c r="C49" s="95" t="s">
        <v>263</v>
      </c>
      <c r="D49" s="188"/>
      <c r="E49" s="188"/>
      <c r="F49" s="188"/>
      <c r="G49" s="188"/>
      <c r="H49" s="188"/>
      <c r="I49" s="1199">
        <v>1285.3371419285079</v>
      </c>
      <c r="J49" s="1199">
        <v>1341.2885234379103</v>
      </c>
      <c r="K49" s="1195">
        <v>1439.79</v>
      </c>
      <c r="L49" s="1200">
        <v>1519.1728771100973</v>
      </c>
      <c r="M49" s="1003">
        <v>11.4</v>
      </c>
      <c r="N49" s="1003">
        <v>9.6999999999999993</v>
      </c>
      <c r="O49" s="999"/>
      <c r="P49" s="903"/>
      <c r="R49" s="1093"/>
      <c r="S49" s="1093"/>
      <c r="T49" s="1093"/>
      <c r="U49" s="268"/>
      <c r="V49" s="268"/>
      <c r="W49" s="268"/>
      <c r="X49" s="268"/>
      <c r="Y49" s="268"/>
      <c r="Z49" s="268"/>
      <c r="AA49" s="268"/>
      <c r="AB49" s="268"/>
      <c r="AC49" s="268"/>
      <c r="AD49" s="268"/>
      <c r="AF49" s="268"/>
      <c r="AG49" s="268"/>
      <c r="AH49" s="268"/>
    </row>
    <row r="50" spans="1:34" ht="13.5" customHeight="1" x14ac:dyDescent="0.2">
      <c r="A50" s="131"/>
      <c r="B50" s="239"/>
      <c r="C50" s="95" t="s">
        <v>262</v>
      </c>
      <c r="D50" s="188"/>
      <c r="E50" s="188"/>
      <c r="F50" s="188"/>
      <c r="G50" s="188"/>
      <c r="H50" s="188"/>
      <c r="I50" s="1199">
        <v>764.32330511190742</v>
      </c>
      <c r="J50" s="1199">
        <v>756.90466632212417</v>
      </c>
      <c r="K50" s="1195">
        <v>887.82</v>
      </c>
      <c r="L50" s="1200">
        <v>881.02045145119985</v>
      </c>
      <c r="M50" s="1003">
        <v>36.299999999999997</v>
      </c>
      <c r="N50" s="1003">
        <v>29.2</v>
      </c>
      <c r="O50" s="999"/>
      <c r="P50" s="903"/>
      <c r="R50" s="1093"/>
      <c r="S50" s="1093"/>
      <c r="T50" s="1093"/>
      <c r="U50" s="268"/>
      <c r="V50" s="268"/>
      <c r="W50" s="268"/>
      <c r="X50" s="268"/>
      <c r="Y50" s="268"/>
      <c r="Z50" s="268"/>
      <c r="AA50" s="268"/>
      <c r="AB50" s="268"/>
      <c r="AC50" s="268"/>
      <c r="AD50" s="268"/>
      <c r="AF50" s="268"/>
      <c r="AG50" s="268"/>
      <c r="AH50" s="268"/>
    </row>
    <row r="51" spans="1:34" ht="13.5" customHeight="1" x14ac:dyDescent="0.2">
      <c r="A51" s="131"/>
      <c r="B51" s="239"/>
      <c r="C51" s="95" t="s">
        <v>261</v>
      </c>
      <c r="D51" s="188"/>
      <c r="E51" s="188"/>
      <c r="F51" s="188"/>
      <c r="G51" s="188"/>
      <c r="H51" s="188"/>
      <c r="I51" s="1199">
        <v>1186.9488890379257</v>
      </c>
      <c r="J51" s="1199">
        <v>1174.3844149995755</v>
      </c>
      <c r="K51" s="1195">
        <v>1284.9100000000001</v>
      </c>
      <c r="L51" s="1200">
        <v>1264.3675841704951</v>
      </c>
      <c r="M51" s="1003">
        <v>11</v>
      </c>
      <c r="N51" s="1003">
        <v>13.7</v>
      </c>
      <c r="O51" s="999"/>
      <c r="P51" s="903"/>
      <c r="R51" s="1093"/>
      <c r="S51" s="1093"/>
      <c r="T51" s="1093"/>
      <c r="U51" s="268"/>
      <c r="V51" s="268"/>
      <c r="W51" s="268"/>
      <c r="X51" s="268"/>
      <c r="Y51" s="268"/>
      <c r="Z51" s="268"/>
      <c r="AA51" s="268"/>
      <c r="AB51" s="268"/>
      <c r="AC51" s="268"/>
      <c r="AD51" s="268"/>
      <c r="AF51" s="268"/>
      <c r="AG51" s="268"/>
      <c r="AH51" s="268"/>
    </row>
    <row r="52" spans="1:34" ht="13.5" customHeight="1" x14ac:dyDescent="0.2">
      <c r="A52" s="131"/>
      <c r="B52" s="239"/>
      <c r="C52" s="95" t="s">
        <v>260</v>
      </c>
      <c r="D52" s="188"/>
      <c r="E52" s="188"/>
      <c r="F52" s="188"/>
      <c r="G52" s="188"/>
      <c r="H52" s="188"/>
      <c r="I52" s="1199">
        <v>778.92490281375706</v>
      </c>
      <c r="J52" s="1199">
        <v>784.71175317644247</v>
      </c>
      <c r="K52" s="1195">
        <v>862.43</v>
      </c>
      <c r="L52" s="1200">
        <v>872.23595286473494</v>
      </c>
      <c r="M52" s="1003">
        <v>28.5</v>
      </c>
      <c r="N52" s="1003">
        <v>27.6</v>
      </c>
      <c r="O52" s="999"/>
      <c r="P52" s="903"/>
      <c r="R52" s="1093"/>
      <c r="S52" s="1093"/>
      <c r="T52" s="1093"/>
      <c r="U52" s="268"/>
      <c r="V52" s="268"/>
      <c r="W52" s="268"/>
      <c r="X52" s="268"/>
      <c r="Y52" s="268"/>
      <c r="Z52" s="268"/>
      <c r="AA52" s="268"/>
      <c r="AB52" s="268"/>
      <c r="AC52" s="268"/>
      <c r="AD52" s="268"/>
      <c r="AF52" s="268"/>
      <c r="AG52" s="268"/>
      <c r="AH52" s="268"/>
    </row>
    <row r="53" spans="1:34" ht="13.5" customHeight="1" x14ac:dyDescent="0.2">
      <c r="A53" s="131"/>
      <c r="B53" s="239"/>
      <c r="C53" s="95" t="s">
        <v>259</v>
      </c>
      <c r="D53" s="188"/>
      <c r="E53" s="188"/>
      <c r="F53" s="188"/>
      <c r="G53" s="188"/>
      <c r="H53" s="188"/>
      <c r="I53" s="1199">
        <v>1343.3243536087937</v>
      </c>
      <c r="J53" s="1199">
        <v>1387.4408765975329</v>
      </c>
      <c r="K53" s="1195">
        <v>1520.5</v>
      </c>
      <c r="L53" s="1200">
        <v>1562.4646594455205</v>
      </c>
      <c r="M53" s="1003">
        <v>29.2</v>
      </c>
      <c r="N53" s="1003">
        <v>25.6</v>
      </c>
      <c r="O53" s="999"/>
      <c r="P53" s="903"/>
      <c r="R53" s="1093"/>
      <c r="S53" s="1093"/>
      <c r="T53" s="1093"/>
      <c r="U53" s="268"/>
      <c r="V53" s="268"/>
      <c r="W53" s="268"/>
      <c r="X53" s="268"/>
      <c r="Y53" s="268"/>
      <c r="Z53" s="268"/>
      <c r="AA53" s="268"/>
      <c r="AB53" s="268"/>
      <c r="AC53" s="268"/>
      <c r="AD53" s="268"/>
      <c r="AF53" s="268"/>
      <c r="AG53" s="268"/>
      <c r="AH53" s="268"/>
    </row>
    <row r="54" spans="1:34" ht="13.5" customHeight="1" x14ac:dyDescent="0.2">
      <c r="A54" s="131"/>
      <c r="B54" s="239"/>
      <c r="C54" s="95" t="s">
        <v>110</v>
      </c>
      <c r="D54" s="188"/>
      <c r="E54" s="188"/>
      <c r="F54" s="188"/>
      <c r="G54" s="188"/>
      <c r="H54" s="188"/>
      <c r="I54" s="1199">
        <v>956.99450534874563</v>
      </c>
      <c r="J54" s="1199">
        <v>958.11337483641512</v>
      </c>
      <c r="K54" s="1195">
        <v>1063.67</v>
      </c>
      <c r="L54" s="1200">
        <v>1075.899221118055</v>
      </c>
      <c r="M54" s="1003">
        <v>30.2</v>
      </c>
      <c r="N54" s="1003">
        <v>31.2</v>
      </c>
      <c r="O54" s="999"/>
      <c r="P54" s="903"/>
      <c r="R54" s="1093"/>
      <c r="S54" s="1093"/>
      <c r="T54" s="1093"/>
      <c r="U54" s="268"/>
      <c r="V54" s="268"/>
      <c r="W54" s="268"/>
      <c r="X54" s="268"/>
      <c r="Y54" s="268"/>
      <c r="Z54" s="268"/>
      <c r="AA54" s="268"/>
      <c r="AB54" s="268"/>
      <c r="AC54" s="268"/>
      <c r="AD54" s="268"/>
      <c r="AF54" s="268"/>
      <c r="AG54" s="268"/>
      <c r="AH54" s="268"/>
    </row>
    <row r="55" spans="1:34" ht="13.5" customHeight="1" x14ac:dyDescent="0.2">
      <c r="A55" s="131"/>
      <c r="B55" s="239"/>
      <c r="C55" s="186" t="s">
        <v>661</v>
      </c>
      <c r="D55" s="133"/>
      <c r="E55" s="134"/>
      <c r="F55" s="185"/>
      <c r="G55" s="185"/>
      <c r="H55" s="146"/>
      <c r="I55" s="1250"/>
      <c r="J55" s="1250"/>
      <c r="K55" s="1250"/>
      <c r="L55" s="1250"/>
      <c r="M55" s="1250"/>
      <c r="N55" s="1250"/>
      <c r="O55" s="1250"/>
      <c r="P55" s="131"/>
      <c r="R55" s="1093"/>
      <c r="S55" s="1093"/>
      <c r="T55" s="1093"/>
      <c r="U55" s="268"/>
      <c r="V55" s="268"/>
    </row>
    <row r="56" spans="1:34" ht="13.5" customHeight="1" x14ac:dyDescent="0.2">
      <c r="A56" s="131"/>
      <c r="B56" s="239"/>
      <c r="C56" s="1608" t="s">
        <v>518</v>
      </c>
      <c r="D56" s="1608"/>
      <c r="E56" s="1608"/>
      <c r="F56" s="1608"/>
      <c r="G56" s="1608"/>
      <c r="H56" s="1608"/>
      <c r="I56" s="1608"/>
      <c r="J56" s="1608"/>
      <c r="K56" s="1608"/>
      <c r="L56" s="1608"/>
      <c r="M56" s="1608"/>
      <c r="N56" s="1608"/>
      <c r="O56" s="1608"/>
      <c r="P56" s="131"/>
      <c r="R56" s="1093"/>
      <c r="T56" s="268"/>
      <c r="U56" s="268"/>
      <c r="V56" s="268"/>
    </row>
    <row r="57" spans="1:34" ht="13.5" customHeight="1" x14ac:dyDescent="0.2">
      <c r="A57" s="131"/>
      <c r="B57" s="243">
        <v>14</v>
      </c>
      <c r="C57" s="1597">
        <v>43009</v>
      </c>
      <c r="D57" s="1597"/>
      <c r="E57" s="133"/>
      <c r="F57" s="133"/>
      <c r="G57" s="133"/>
      <c r="H57" s="133"/>
      <c r="I57" s="133"/>
      <c r="J57" s="133"/>
      <c r="K57" s="133"/>
      <c r="L57" s="133"/>
      <c r="M57" s="133"/>
      <c r="N57" s="133"/>
      <c r="P57" s="131"/>
    </row>
    <row r="60" spans="1:34" x14ac:dyDescent="0.2">
      <c r="AA60" s="132">
        <v>1</v>
      </c>
    </row>
  </sheetData>
  <mergeCells count="19">
    <mergeCell ref="C29:F29"/>
    <mergeCell ref="C57:D57"/>
    <mergeCell ref="C33:N33"/>
    <mergeCell ref="C34:D35"/>
    <mergeCell ref="I35:J35"/>
    <mergeCell ref="K35:L35"/>
    <mergeCell ref="M35:N35"/>
    <mergeCell ref="G32:H32"/>
    <mergeCell ref="I32:J32"/>
    <mergeCell ref="K32:L32"/>
    <mergeCell ref="M32:N32"/>
    <mergeCell ref="C56:O56"/>
    <mergeCell ref="L1:O1"/>
    <mergeCell ref="C5:D6"/>
    <mergeCell ref="C8:F8"/>
    <mergeCell ref="C13:D14"/>
    <mergeCell ref="K14:L14"/>
    <mergeCell ref="I14:J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6" width="11" style="92" customWidth="1"/>
    <col min="7" max="7" width="10.42578125" style="92" customWidth="1"/>
    <col min="8" max="8" width="11" style="92" customWidth="1"/>
    <col min="9" max="9" width="10.7109375" style="92" customWidth="1"/>
    <col min="10" max="10" width="2.5703125" style="92" customWidth="1"/>
    <col min="11" max="11" width="1" style="92" customWidth="1"/>
    <col min="12" max="16384" width="9.140625" style="92"/>
  </cols>
  <sheetData>
    <row r="1" spans="1:11" ht="13.5" customHeight="1" x14ac:dyDescent="0.2">
      <c r="A1" s="2"/>
      <c r="B1" s="1609" t="s">
        <v>317</v>
      </c>
      <c r="C1" s="1609"/>
      <c r="D1" s="1609"/>
      <c r="E1" s="217"/>
      <c r="F1" s="217"/>
      <c r="G1" s="217"/>
      <c r="H1" s="217"/>
      <c r="I1" s="217"/>
      <c r="J1" s="259"/>
      <c r="K1" s="2"/>
    </row>
    <row r="2" spans="1:11" ht="6" customHeight="1" x14ac:dyDescent="0.2">
      <c r="A2" s="2"/>
      <c r="B2" s="1551"/>
      <c r="C2" s="1551"/>
      <c r="D2" s="1551"/>
      <c r="E2" s="4"/>
      <c r="F2" s="4"/>
      <c r="G2" s="4"/>
      <c r="H2" s="4"/>
      <c r="I2" s="4"/>
      <c r="J2" s="529"/>
      <c r="K2" s="2"/>
    </row>
    <row r="3" spans="1:11" ht="13.5" customHeight="1" thickBot="1" x14ac:dyDescent="0.25">
      <c r="A3" s="2"/>
      <c r="B3" s="4"/>
      <c r="C3" s="4"/>
      <c r="D3" s="4"/>
      <c r="E3" s="726"/>
      <c r="F3" s="726"/>
      <c r="G3" s="726"/>
      <c r="H3" s="726"/>
      <c r="I3" s="726" t="s">
        <v>70</v>
      </c>
      <c r="J3" s="214"/>
      <c r="K3" s="2"/>
    </row>
    <row r="4" spans="1:11" s="7" customFormat="1" ht="13.5" customHeight="1" thickBot="1" x14ac:dyDescent="0.25">
      <c r="A4" s="6"/>
      <c r="B4" s="14"/>
      <c r="C4" s="1610" t="s">
        <v>344</v>
      </c>
      <c r="D4" s="1611"/>
      <c r="E4" s="1611"/>
      <c r="F4" s="1611"/>
      <c r="G4" s="1611"/>
      <c r="H4" s="1611"/>
      <c r="I4" s="1612"/>
      <c r="J4" s="214"/>
      <c r="K4" s="6"/>
    </row>
    <row r="5" spans="1:11" ht="4.5" customHeight="1" x14ac:dyDescent="0.2">
      <c r="A5" s="2"/>
      <c r="B5" s="4"/>
      <c r="C5" s="1613" t="s">
        <v>85</v>
      </c>
      <c r="D5" s="1614"/>
      <c r="E5" s="728"/>
      <c r="F5" s="728"/>
      <c r="G5" s="728"/>
      <c r="H5" s="728"/>
      <c r="I5" s="728"/>
      <c r="J5" s="214"/>
      <c r="K5" s="2"/>
    </row>
    <row r="6" spans="1:11" ht="15.75" customHeight="1" x14ac:dyDescent="0.2">
      <c r="A6" s="2"/>
      <c r="B6" s="4"/>
      <c r="C6" s="1613"/>
      <c r="D6" s="1614"/>
      <c r="E6" s="1615" t="s">
        <v>343</v>
      </c>
      <c r="F6" s="1615"/>
      <c r="G6" s="1615"/>
      <c r="H6" s="1615"/>
      <c r="I6" s="1615"/>
      <c r="J6" s="214"/>
      <c r="K6" s="2"/>
    </row>
    <row r="7" spans="1:11" ht="13.5" customHeight="1" x14ac:dyDescent="0.2">
      <c r="A7" s="2"/>
      <c r="B7" s="4"/>
      <c r="C7" s="1614"/>
      <c r="D7" s="1614"/>
      <c r="E7" s="1616">
        <v>2016</v>
      </c>
      <c r="F7" s="1616"/>
      <c r="G7" s="1616"/>
      <c r="H7" s="1617">
        <v>2017</v>
      </c>
      <c r="I7" s="1616"/>
      <c r="J7" s="214"/>
      <c r="K7" s="2"/>
    </row>
    <row r="8" spans="1:11" ht="13.5" customHeight="1" x14ac:dyDescent="0.2">
      <c r="A8" s="2"/>
      <c r="B8" s="4"/>
      <c r="C8" s="531"/>
      <c r="D8" s="531"/>
      <c r="E8" s="953" t="s">
        <v>102</v>
      </c>
      <c r="F8" s="727" t="s">
        <v>493</v>
      </c>
      <c r="G8" s="1099" t="s">
        <v>96</v>
      </c>
      <c r="H8" s="1201" t="s">
        <v>93</v>
      </c>
      <c r="I8" s="1099" t="s">
        <v>102</v>
      </c>
      <c r="J8" s="214"/>
      <c r="K8" s="2"/>
    </row>
    <row r="9" spans="1:11" s="534" customFormat="1" ht="23.25" customHeight="1" x14ac:dyDescent="0.2">
      <c r="A9" s="532"/>
      <c r="B9" s="533"/>
      <c r="C9" s="1619" t="s">
        <v>68</v>
      </c>
      <c r="D9" s="1619"/>
      <c r="E9" s="1031">
        <v>5.21</v>
      </c>
      <c r="F9" s="1031">
        <v>5.21</v>
      </c>
      <c r="G9" s="1031">
        <v>5.2</v>
      </c>
      <c r="H9" s="1031">
        <v>5.3</v>
      </c>
      <c r="I9" s="1031">
        <v>5.2</v>
      </c>
      <c r="J9" s="599"/>
      <c r="K9" s="532"/>
    </row>
    <row r="10" spans="1:11" ht="18.75" customHeight="1" x14ac:dyDescent="0.2">
      <c r="A10" s="2"/>
      <c r="B10" s="4"/>
      <c r="C10" s="201" t="s">
        <v>325</v>
      </c>
      <c r="D10" s="13"/>
      <c r="E10" s="1032">
        <v>10.93</v>
      </c>
      <c r="F10" s="1032">
        <v>10.63</v>
      </c>
      <c r="G10" s="1032">
        <v>10.77</v>
      </c>
      <c r="H10" s="1032">
        <v>10.9</v>
      </c>
      <c r="I10" s="1032">
        <v>10.5</v>
      </c>
      <c r="J10" s="599"/>
      <c r="K10" s="2"/>
    </row>
    <row r="11" spans="1:11" ht="18.75" customHeight="1" x14ac:dyDescent="0.2">
      <c r="A11" s="2"/>
      <c r="B11" s="4"/>
      <c r="C11" s="201" t="s">
        <v>251</v>
      </c>
      <c r="D11" s="22"/>
      <c r="E11" s="1032">
        <v>6.96</v>
      </c>
      <c r="F11" s="1032">
        <v>7.02</v>
      </c>
      <c r="G11" s="1032">
        <v>7.07</v>
      </c>
      <c r="H11" s="1032">
        <v>7.2</v>
      </c>
      <c r="I11" s="1032">
        <v>7.1</v>
      </c>
      <c r="J11" s="599"/>
      <c r="K11" s="2"/>
    </row>
    <row r="12" spans="1:11" ht="18.75" customHeight="1" x14ac:dyDescent="0.2">
      <c r="A12" s="2"/>
      <c r="B12" s="4"/>
      <c r="C12" s="201" t="s">
        <v>252</v>
      </c>
      <c r="D12" s="22"/>
      <c r="E12" s="1032">
        <v>4.29</v>
      </c>
      <c r="F12" s="1032">
        <v>4.3</v>
      </c>
      <c r="G12" s="1032">
        <v>4.28</v>
      </c>
      <c r="H12" s="1032">
        <v>4.3</v>
      </c>
      <c r="I12" s="1032">
        <v>4.3</v>
      </c>
      <c r="J12" s="599"/>
      <c r="K12" s="2"/>
    </row>
    <row r="13" spans="1:11" ht="18.75" customHeight="1" x14ac:dyDescent="0.2">
      <c r="A13" s="2"/>
      <c r="B13" s="4"/>
      <c r="C13" s="201" t="s">
        <v>84</v>
      </c>
      <c r="D13" s="13"/>
      <c r="E13" s="1032">
        <v>4.1900000000000004</v>
      </c>
      <c r="F13" s="1032">
        <v>4.2699999999999996</v>
      </c>
      <c r="G13" s="1032">
        <v>4.2699999999999996</v>
      </c>
      <c r="H13" s="1032">
        <v>4.3</v>
      </c>
      <c r="I13" s="1032">
        <v>4.3</v>
      </c>
      <c r="J13" s="530"/>
      <c r="K13" s="2"/>
    </row>
    <row r="14" spans="1:11" ht="18.75" customHeight="1" x14ac:dyDescent="0.2">
      <c r="A14" s="2"/>
      <c r="B14" s="4"/>
      <c r="C14" s="201" t="s">
        <v>253</v>
      </c>
      <c r="D14" s="22"/>
      <c r="E14" s="1032">
        <v>4.5</v>
      </c>
      <c r="F14" s="1032">
        <v>4.4800000000000004</v>
      </c>
      <c r="G14" s="1032">
        <v>4.46</v>
      </c>
      <c r="H14" s="1032">
        <v>4.5</v>
      </c>
      <c r="I14" s="1032">
        <v>4.4000000000000004</v>
      </c>
      <c r="J14" s="530"/>
      <c r="K14" s="2"/>
    </row>
    <row r="15" spans="1:11" ht="18.75" customHeight="1" x14ac:dyDescent="0.2">
      <c r="A15" s="2"/>
      <c r="B15" s="4"/>
      <c r="C15" s="201" t="s">
        <v>83</v>
      </c>
      <c r="D15" s="22"/>
      <c r="E15" s="1032">
        <v>4.16</v>
      </c>
      <c r="F15" s="1032">
        <v>4.2699999999999996</v>
      </c>
      <c r="G15" s="1032">
        <v>4.28</v>
      </c>
      <c r="H15" s="1032">
        <v>4.4000000000000004</v>
      </c>
      <c r="I15" s="1032">
        <v>4.3</v>
      </c>
      <c r="J15" s="530"/>
      <c r="K15" s="2"/>
    </row>
    <row r="16" spans="1:11" ht="18.75" customHeight="1" x14ac:dyDescent="0.2">
      <c r="A16" s="2"/>
      <c r="B16" s="4"/>
      <c r="C16" s="201" t="s">
        <v>254</v>
      </c>
      <c r="D16" s="22"/>
      <c r="E16" s="1032">
        <v>4.33</v>
      </c>
      <c r="F16" s="1032">
        <v>4.29</v>
      </c>
      <c r="G16" s="1032">
        <v>4.3099999999999996</v>
      </c>
      <c r="H16" s="1032">
        <v>4.4000000000000004</v>
      </c>
      <c r="I16" s="1032">
        <v>4.4000000000000004</v>
      </c>
      <c r="J16" s="530"/>
      <c r="K16" s="2"/>
    </row>
    <row r="17" spans="1:18" ht="18.75" customHeight="1" x14ac:dyDescent="0.2">
      <c r="A17" s="2"/>
      <c r="B17" s="4"/>
      <c r="C17" s="201" t="s">
        <v>82</v>
      </c>
      <c r="D17" s="22"/>
      <c r="E17" s="1032">
        <v>4.26</v>
      </c>
      <c r="F17" s="1032">
        <v>4.2300000000000004</v>
      </c>
      <c r="G17" s="1032">
        <v>4.37</v>
      </c>
      <c r="H17" s="1032">
        <v>4.4000000000000004</v>
      </c>
      <c r="I17" s="1032">
        <v>4.4000000000000004</v>
      </c>
      <c r="J17" s="530"/>
      <c r="K17" s="2"/>
    </row>
    <row r="18" spans="1:18" ht="18.75" customHeight="1" x14ac:dyDescent="0.2">
      <c r="A18" s="2"/>
      <c r="B18" s="4"/>
      <c r="C18" s="201" t="s">
        <v>81</v>
      </c>
      <c r="D18" s="22"/>
      <c r="E18" s="1032">
        <v>4.7300000000000004</v>
      </c>
      <c r="F18" s="1032">
        <v>4.8</v>
      </c>
      <c r="G18" s="1032">
        <v>4.78</v>
      </c>
      <c r="H18" s="1032">
        <v>4.9000000000000004</v>
      </c>
      <c r="I18" s="1032">
        <v>4.9000000000000004</v>
      </c>
      <c r="J18" s="530"/>
      <c r="K18" s="2"/>
    </row>
    <row r="19" spans="1:18" ht="18.75" customHeight="1" x14ac:dyDescent="0.2">
      <c r="A19" s="2"/>
      <c r="B19" s="4"/>
      <c r="C19" s="201" t="s">
        <v>255</v>
      </c>
      <c r="D19" s="22"/>
      <c r="E19" s="1032">
        <v>4.25</v>
      </c>
      <c r="F19" s="1032">
        <v>4.32</v>
      </c>
      <c r="G19" s="1032">
        <v>4.3</v>
      </c>
      <c r="H19" s="1032">
        <v>4.4000000000000004</v>
      </c>
      <c r="I19" s="1032">
        <v>4.4000000000000004</v>
      </c>
      <c r="J19" s="530"/>
      <c r="K19" s="2"/>
    </row>
    <row r="20" spans="1:18" ht="18.75" customHeight="1" x14ac:dyDescent="0.2">
      <c r="A20" s="2"/>
      <c r="B20" s="4"/>
      <c r="C20" s="201" t="s">
        <v>80</v>
      </c>
      <c r="D20" s="13"/>
      <c r="E20" s="1032">
        <v>4.9800000000000004</v>
      </c>
      <c r="F20" s="1032">
        <v>5.0599999999999996</v>
      </c>
      <c r="G20" s="1032">
        <v>5.12</v>
      </c>
      <c r="H20" s="1032">
        <v>5</v>
      </c>
      <c r="I20" s="1032">
        <v>5</v>
      </c>
      <c r="J20" s="530"/>
      <c r="K20" s="2"/>
    </row>
    <row r="21" spans="1:18" ht="18.75" customHeight="1" x14ac:dyDescent="0.2">
      <c r="A21" s="2"/>
      <c r="B21" s="4"/>
      <c r="C21" s="201" t="s">
        <v>256</v>
      </c>
      <c r="D21" s="22"/>
      <c r="E21" s="1032">
        <v>5.23</v>
      </c>
      <c r="F21" s="1032">
        <v>5.27</v>
      </c>
      <c r="G21" s="1032">
        <v>5.09</v>
      </c>
      <c r="H21" s="1032">
        <v>5.0999999999999996</v>
      </c>
      <c r="I21" s="1032">
        <v>5.2</v>
      </c>
      <c r="J21" s="530"/>
      <c r="K21" s="2"/>
    </row>
    <row r="22" spans="1:18" ht="18.75" customHeight="1" x14ac:dyDescent="0.2">
      <c r="A22" s="2"/>
      <c r="B22" s="4"/>
      <c r="C22" s="201" t="s">
        <v>257</v>
      </c>
      <c r="D22" s="22"/>
      <c r="E22" s="1032">
        <v>4.8099999999999996</v>
      </c>
      <c r="F22" s="1032">
        <v>4.87</v>
      </c>
      <c r="G22" s="1032">
        <v>4.8499999999999996</v>
      </c>
      <c r="H22" s="1032">
        <v>4.9000000000000004</v>
      </c>
      <c r="I22" s="1032">
        <v>4.8</v>
      </c>
      <c r="J22" s="530"/>
      <c r="K22" s="2"/>
    </row>
    <row r="23" spans="1:18" ht="18.75" customHeight="1" x14ac:dyDescent="0.2">
      <c r="A23" s="2"/>
      <c r="B23" s="4"/>
      <c r="C23" s="201" t="s">
        <v>331</v>
      </c>
      <c r="D23" s="22"/>
      <c r="E23" s="1032">
        <v>4.67</v>
      </c>
      <c r="F23" s="1032">
        <v>4.7</v>
      </c>
      <c r="G23" s="1032">
        <v>4.7</v>
      </c>
      <c r="H23" s="1032">
        <v>4.7</v>
      </c>
      <c r="I23" s="1032">
        <v>4.7</v>
      </c>
      <c r="J23" s="530"/>
      <c r="K23" s="2"/>
    </row>
    <row r="24" spans="1:18" ht="18.75" customHeight="1" x14ac:dyDescent="0.2">
      <c r="A24" s="2"/>
      <c r="B24" s="4"/>
      <c r="C24" s="201" t="s">
        <v>332</v>
      </c>
      <c r="D24" s="22"/>
      <c r="E24" s="1032">
        <v>4.1500000000000004</v>
      </c>
      <c r="F24" s="1032">
        <v>4.2</v>
      </c>
      <c r="G24" s="1032">
        <v>4.1399999999999997</v>
      </c>
      <c r="H24" s="1032">
        <v>4.2</v>
      </c>
      <c r="I24" s="1032">
        <v>4.2</v>
      </c>
      <c r="J24" s="530"/>
      <c r="K24" s="2"/>
    </row>
    <row r="25" spans="1:18" ht="35.25" customHeight="1" thickBot="1" x14ac:dyDescent="0.25">
      <c r="A25" s="2"/>
      <c r="B25" s="4"/>
      <c r="C25" s="729"/>
      <c r="D25" s="729"/>
      <c r="E25" s="535"/>
      <c r="F25" s="535"/>
      <c r="G25" s="535"/>
      <c r="H25" s="535"/>
      <c r="I25" s="535"/>
      <c r="J25" s="530"/>
      <c r="K25" s="2"/>
    </row>
    <row r="26" spans="1:18" s="7" customFormat="1" ht="13.5" customHeight="1" thickBot="1" x14ac:dyDescent="0.25">
      <c r="A26" s="6"/>
      <c r="B26" s="14"/>
      <c r="C26" s="1610" t="s">
        <v>345</v>
      </c>
      <c r="D26" s="1611"/>
      <c r="E26" s="1611"/>
      <c r="F26" s="1611"/>
      <c r="G26" s="1611"/>
      <c r="H26" s="1611"/>
      <c r="I26" s="1612"/>
      <c r="J26" s="530"/>
      <c r="K26" s="6"/>
    </row>
    <row r="27" spans="1:18" ht="4.5" customHeight="1" x14ac:dyDescent="0.2">
      <c r="A27" s="2"/>
      <c r="B27" s="4"/>
      <c r="C27" s="1613" t="s">
        <v>85</v>
      </c>
      <c r="D27" s="1614"/>
      <c r="E27" s="729"/>
      <c r="F27" s="729"/>
      <c r="G27" s="729"/>
      <c r="H27" s="729"/>
      <c r="I27" s="729"/>
      <c r="J27" s="530"/>
      <c r="K27" s="2"/>
    </row>
    <row r="28" spans="1:18" ht="15.75" customHeight="1" x14ac:dyDescent="0.2">
      <c r="A28" s="2"/>
      <c r="B28" s="4"/>
      <c r="C28" s="1613"/>
      <c r="D28" s="1614"/>
      <c r="E28" s="1615" t="s">
        <v>351</v>
      </c>
      <c r="F28" s="1615"/>
      <c r="G28" s="1615"/>
      <c r="H28" s="1615"/>
      <c r="I28" s="1615"/>
      <c r="J28" s="214"/>
      <c r="K28" s="2"/>
    </row>
    <row r="29" spans="1:18" ht="13.5" customHeight="1" x14ac:dyDescent="0.2">
      <c r="A29" s="2"/>
      <c r="B29" s="4"/>
      <c r="C29" s="1614"/>
      <c r="D29" s="1614"/>
      <c r="E29" s="1616">
        <v>2016</v>
      </c>
      <c r="F29" s="1616"/>
      <c r="G29" s="1621"/>
      <c r="H29" s="1617">
        <v>2017</v>
      </c>
      <c r="I29" s="1616"/>
      <c r="J29" s="214"/>
      <c r="K29" s="2"/>
    </row>
    <row r="30" spans="1:18" ht="13.5" customHeight="1" x14ac:dyDescent="0.2">
      <c r="A30" s="2"/>
      <c r="B30" s="4"/>
      <c r="C30" s="531"/>
      <c r="D30" s="531"/>
      <c r="E30" s="953" t="s">
        <v>102</v>
      </c>
      <c r="F30" s="727" t="s">
        <v>493</v>
      </c>
      <c r="G30" s="1099" t="s">
        <v>96</v>
      </c>
      <c r="H30" s="1201" t="s">
        <v>93</v>
      </c>
      <c r="I30" s="1099" t="s">
        <v>102</v>
      </c>
      <c r="J30" s="214"/>
      <c r="K30" s="2"/>
      <c r="M30" s="1053"/>
      <c r="O30" s="1053"/>
    </row>
    <row r="31" spans="1:18" s="534" customFormat="1" ht="23.25" customHeight="1" x14ac:dyDescent="0.2">
      <c r="A31" s="532"/>
      <c r="B31" s="533"/>
      <c r="C31" s="1619" t="s">
        <v>68</v>
      </c>
      <c r="D31" s="1619"/>
      <c r="E31" s="1029">
        <v>901.57</v>
      </c>
      <c r="F31" s="1029">
        <v>902.73</v>
      </c>
      <c r="G31" s="1029">
        <v>900.77</v>
      </c>
      <c r="H31" s="1029">
        <v>914.1</v>
      </c>
      <c r="I31" s="1029">
        <v>906</v>
      </c>
      <c r="J31" s="599"/>
      <c r="K31" s="532"/>
      <c r="M31" s="1025"/>
      <c r="O31" s="1089"/>
      <c r="Q31" s="1025"/>
      <c r="R31" s="1025"/>
    </row>
    <row r="32" spans="1:18" ht="18.75" customHeight="1" x14ac:dyDescent="0.2">
      <c r="A32" s="2"/>
      <c r="B32" s="4"/>
      <c r="C32" s="201" t="s">
        <v>325</v>
      </c>
      <c r="D32" s="13"/>
      <c r="E32" s="1030">
        <v>1878.1</v>
      </c>
      <c r="F32" s="1030">
        <v>1826.47</v>
      </c>
      <c r="G32" s="1030">
        <v>1849.69</v>
      </c>
      <c r="H32" s="1030">
        <v>1867.1</v>
      </c>
      <c r="I32" s="1030">
        <v>1809.6</v>
      </c>
      <c r="J32" s="599"/>
      <c r="K32" s="2"/>
      <c r="M32" s="1025"/>
      <c r="N32" s="534"/>
      <c r="O32" s="1089"/>
    </row>
    <row r="33" spans="1:15" ht="18.75" customHeight="1" x14ac:dyDescent="0.2">
      <c r="A33" s="2"/>
      <c r="B33" s="4"/>
      <c r="C33" s="201" t="s">
        <v>251</v>
      </c>
      <c r="D33" s="22"/>
      <c r="E33" s="1030">
        <v>1205.8900000000001</v>
      </c>
      <c r="F33" s="1030">
        <v>1217.05</v>
      </c>
      <c r="G33" s="1030">
        <v>1225.3399999999999</v>
      </c>
      <c r="H33" s="1030">
        <v>1240.7</v>
      </c>
      <c r="I33" s="1030">
        <v>1225.2</v>
      </c>
      <c r="J33" s="599"/>
      <c r="K33" s="2"/>
      <c r="M33" s="1025"/>
      <c r="N33" s="534"/>
      <c r="O33" s="1089"/>
    </row>
    <row r="34" spans="1:15" ht="18.75" customHeight="1" x14ac:dyDescent="0.2">
      <c r="A34" s="2"/>
      <c r="B34" s="4"/>
      <c r="C34" s="201" t="s">
        <v>252</v>
      </c>
      <c r="D34" s="22"/>
      <c r="E34" s="1030">
        <v>742.81</v>
      </c>
      <c r="F34" s="1030">
        <v>745.52</v>
      </c>
      <c r="G34" s="1030">
        <v>741.11</v>
      </c>
      <c r="H34" s="1030">
        <v>752.1</v>
      </c>
      <c r="I34" s="1030">
        <v>747.9</v>
      </c>
      <c r="J34" s="599"/>
      <c r="K34" s="2"/>
      <c r="M34" s="1025"/>
      <c r="N34" s="534"/>
      <c r="O34" s="1089"/>
    </row>
    <row r="35" spans="1:15" ht="18.75" customHeight="1" x14ac:dyDescent="0.2">
      <c r="A35" s="2"/>
      <c r="B35" s="4"/>
      <c r="C35" s="201" t="s">
        <v>84</v>
      </c>
      <c r="D35" s="13"/>
      <c r="E35" s="1030">
        <v>726.23</v>
      </c>
      <c r="F35" s="1030">
        <v>740.52</v>
      </c>
      <c r="G35" s="1030">
        <v>739.3</v>
      </c>
      <c r="H35" s="1030">
        <v>753</v>
      </c>
      <c r="I35" s="1030">
        <v>749.9</v>
      </c>
      <c r="J35" s="530"/>
      <c r="K35" s="2"/>
      <c r="M35" s="1025"/>
      <c r="N35" s="534"/>
      <c r="O35" s="1089"/>
    </row>
    <row r="36" spans="1:15" ht="18.75" customHeight="1" x14ac:dyDescent="0.2">
      <c r="A36" s="2"/>
      <c r="B36" s="4"/>
      <c r="C36" s="201" t="s">
        <v>253</v>
      </c>
      <c r="D36" s="22"/>
      <c r="E36" s="1030">
        <v>778.97</v>
      </c>
      <c r="F36" s="1030">
        <v>775.81</v>
      </c>
      <c r="G36" s="1030">
        <v>771.28</v>
      </c>
      <c r="H36" s="1030">
        <v>779.5</v>
      </c>
      <c r="I36" s="1030">
        <v>770.2</v>
      </c>
      <c r="J36" s="530"/>
      <c r="K36" s="2"/>
      <c r="M36" s="1025"/>
      <c r="N36" s="534"/>
      <c r="O36" s="1089"/>
    </row>
    <row r="37" spans="1:15" ht="18.75" customHeight="1" x14ac:dyDescent="0.2">
      <c r="A37" s="2"/>
      <c r="B37" s="4"/>
      <c r="C37" s="201" t="s">
        <v>83</v>
      </c>
      <c r="D37" s="22"/>
      <c r="E37" s="1030">
        <v>720.26</v>
      </c>
      <c r="F37" s="1030">
        <v>739.67</v>
      </c>
      <c r="G37" s="1030">
        <v>742.2</v>
      </c>
      <c r="H37" s="1030">
        <v>758.5</v>
      </c>
      <c r="I37" s="1030">
        <v>751.2</v>
      </c>
      <c r="J37" s="530"/>
      <c r="K37" s="2"/>
      <c r="M37" s="1025"/>
      <c r="N37" s="534"/>
      <c r="O37" s="1089"/>
    </row>
    <row r="38" spans="1:15" ht="18.75" customHeight="1" x14ac:dyDescent="0.2">
      <c r="A38" s="2"/>
      <c r="B38" s="4"/>
      <c r="C38" s="201" t="s">
        <v>254</v>
      </c>
      <c r="D38" s="22"/>
      <c r="E38" s="1030">
        <v>750.01</v>
      </c>
      <c r="F38" s="1030">
        <v>743.95</v>
      </c>
      <c r="G38" s="1030">
        <v>747.9</v>
      </c>
      <c r="H38" s="1030">
        <v>765.9</v>
      </c>
      <c r="I38" s="1030">
        <v>770.3</v>
      </c>
      <c r="J38" s="530"/>
      <c r="K38" s="2"/>
      <c r="M38" s="1025"/>
      <c r="N38" s="534"/>
      <c r="O38" s="1089"/>
    </row>
    <row r="39" spans="1:15" ht="18.75" customHeight="1" x14ac:dyDescent="0.2">
      <c r="A39" s="2"/>
      <c r="B39" s="4"/>
      <c r="C39" s="201" t="s">
        <v>82</v>
      </c>
      <c r="D39" s="22"/>
      <c r="E39" s="1030">
        <v>738.96</v>
      </c>
      <c r="F39" s="1030">
        <v>733.22</v>
      </c>
      <c r="G39" s="1030">
        <v>756.25</v>
      </c>
      <c r="H39" s="1030">
        <v>765.5</v>
      </c>
      <c r="I39" s="1030">
        <v>763.8</v>
      </c>
      <c r="J39" s="530"/>
      <c r="K39" s="2"/>
      <c r="M39" s="1025"/>
      <c r="N39" s="534"/>
      <c r="O39" s="1089"/>
    </row>
    <row r="40" spans="1:15" ht="18.75" customHeight="1" x14ac:dyDescent="0.2">
      <c r="A40" s="2"/>
      <c r="B40" s="4"/>
      <c r="C40" s="201" t="s">
        <v>81</v>
      </c>
      <c r="D40" s="22"/>
      <c r="E40" s="1030">
        <v>820.31</v>
      </c>
      <c r="F40" s="1030">
        <v>831.2</v>
      </c>
      <c r="G40" s="1030">
        <v>829.34</v>
      </c>
      <c r="H40" s="1030">
        <v>855</v>
      </c>
      <c r="I40" s="1030">
        <v>847.7</v>
      </c>
      <c r="J40" s="530"/>
      <c r="K40" s="2"/>
      <c r="M40" s="1025"/>
      <c r="N40" s="534"/>
      <c r="O40" s="1089"/>
    </row>
    <row r="41" spans="1:15" ht="18.75" customHeight="1" x14ac:dyDescent="0.2">
      <c r="A41" s="2"/>
      <c r="B41" s="4"/>
      <c r="C41" s="201" t="s">
        <v>255</v>
      </c>
      <c r="D41" s="22"/>
      <c r="E41" s="1030">
        <v>735.62</v>
      </c>
      <c r="F41" s="1030">
        <v>747.84</v>
      </c>
      <c r="G41" s="1030">
        <v>745.1</v>
      </c>
      <c r="H41" s="1030">
        <v>766.7</v>
      </c>
      <c r="I41" s="1030">
        <v>759.5</v>
      </c>
      <c r="J41" s="530"/>
      <c r="K41" s="2"/>
      <c r="M41" s="1025"/>
      <c r="N41" s="534"/>
      <c r="O41" s="1089"/>
    </row>
    <row r="42" spans="1:15" ht="18.75" customHeight="1" x14ac:dyDescent="0.2">
      <c r="A42" s="2"/>
      <c r="B42" s="4"/>
      <c r="C42" s="201" t="s">
        <v>80</v>
      </c>
      <c r="D42" s="13"/>
      <c r="E42" s="1030">
        <v>863.33</v>
      </c>
      <c r="F42" s="1030">
        <v>877.26</v>
      </c>
      <c r="G42" s="1030">
        <v>886.55</v>
      </c>
      <c r="H42" s="1030">
        <v>872.2</v>
      </c>
      <c r="I42" s="1030">
        <v>870.9</v>
      </c>
      <c r="J42" s="530"/>
      <c r="K42" s="2"/>
      <c r="M42" s="1025"/>
      <c r="N42" s="534"/>
      <c r="O42" s="1089"/>
    </row>
    <row r="43" spans="1:15" ht="18.75" customHeight="1" x14ac:dyDescent="0.2">
      <c r="A43" s="2"/>
      <c r="B43" s="4"/>
      <c r="C43" s="201" t="s">
        <v>256</v>
      </c>
      <c r="D43" s="22"/>
      <c r="E43" s="1030">
        <v>906.3</v>
      </c>
      <c r="F43" s="1030">
        <v>913.28</v>
      </c>
      <c r="G43" s="1030">
        <v>881.58</v>
      </c>
      <c r="H43" s="1030">
        <v>890.4</v>
      </c>
      <c r="I43" s="1030">
        <v>901.2</v>
      </c>
      <c r="J43" s="530"/>
      <c r="K43" s="2"/>
      <c r="M43" s="1025"/>
      <c r="N43" s="534"/>
      <c r="O43" s="1089"/>
    </row>
    <row r="44" spans="1:15" ht="18.75" customHeight="1" x14ac:dyDescent="0.2">
      <c r="A44" s="2"/>
      <c r="B44" s="4"/>
      <c r="C44" s="201" t="s">
        <v>257</v>
      </c>
      <c r="D44" s="22"/>
      <c r="E44" s="1030">
        <v>833.48</v>
      </c>
      <c r="F44" s="1030">
        <v>843.53</v>
      </c>
      <c r="G44" s="1030">
        <v>840.46</v>
      </c>
      <c r="H44" s="1030">
        <v>840.7</v>
      </c>
      <c r="I44" s="1030">
        <v>836.5</v>
      </c>
      <c r="J44" s="530"/>
      <c r="K44" s="2"/>
      <c r="M44" s="1025"/>
      <c r="N44" s="534"/>
      <c r="O44" s="1089"/>
    </row>
    <row r="45" spans="1:15" ht="18.75" customHeight="1" x14ac:dyDescent="0.2">
      <c r="A45" s="2"/>
      <c r="B45" s="4"/>
      <c r="C45" s="201" t="s">
        <v>331</v>
      </c>
      <c r="D45" s="22"/>
      <c r="E45" s="1030">
        <v>809.81</v>
      </c>
      <c r="F45" s="1030">
        <v>812.33</v>
      </c>
      <c r="G45" s="1030">
        <v>814.85</v>
      </c>
      <c r="H45" s="1030">
        <v>822.9</v>
      </c>
      <c r="I45" s="1030">
        <v>820.3</v>
      </c>
      <c r="J45" s="530"/>
      <c r="K45" s="2"/>
      <c r="M45" s="1025"/>
      <c r="N45" s="534"/>
      <c r="O45" s="1089"/>
    </row>
    <row r="46" spans="1:15" ht="18.75" customHeight="1" x14ac:dyDescent="0.2">
      <c r="A46" s="2"/>
      <c r="B46" s="4"/>
      <c r="C46" s="201" t="s">
        <v>332</v>
      </c>
      <c r="D46" s="22"/>
      <c r="E46" s="1030">
        <v>718.08</v>
      </c>
      <c r="F46" s="1030">
        <v>727.13</v>
      </c>
      <c r="G46" s="1030">
        <v>716.58</v>
      </c>
      <c r="H46" s="1030">
        <v>731.8</v>
      </c>
      <c r="I46" s="1030">
        <v>733.3</v>
      </c>
      <c r="J46" s="530"/>
      <c r="K46" s="2"/>
      <c r="M46" s="1025"/>
      <c r="N46" s="534"/>
      <c r="O46" s="1089"/>
    </row>
    <row r="47" spans="1:15" s="536" customFormat="1" ht="13.5" customHeight="1" x14ac:dyDescent="0.2">
      <c r="A47" s="725"/>
      <c r="B47" s="725"/>
      <c r="C47" s="1620" t="s">
        <v>420</v>
      </c>
      <c r="D47" s="1620"/>
      <c r="E47" s="1620"/>
      <c r="F47" s="1620"/>
      <c r="G47" s="1620"/>
      <c r="H47" s="1620"/>
      <c r="I47" s="1620"/>
      <c r="J47" s="600"/>
      <c r="K47" s="725"/>
    </row>
    <row r="48" spans="1:15" ht="13.5" customHeight="1" x14ac:dyDescent="0.2">
      <c r="A48" s="2"/>
      <c r="B48" s="4"/>
      <c r="C48" s="42" t="s">
        <v>434</v>
      </c>
      <c r="D48" s="728"/>
      <c r="E48" s="728"/>
      <c r="G48" s="1137" t="s">
        <v>492</v>
      </c>
      <c r="H48" s="728"/>
      <c r="I48" s="728"/>
      <c r="J48" s="530"/>
      <c r="K48" s="2"/>
    </row>
    <row r="49" spans="1:11" ht="13.5" customHeight="1" x14ac:dyDescent="0.2">
      <c r="A49" s="2"/>
      <c r="B49" s="2"/>
      <c r="C49" s="2"/>
      <c r="D49" s="725"/>
      <c r="E49" s="4"/>
      <c r="F49" s="4"/>
      <c r="G49" s="4"/>
      <c r="H49" s="1618">
        <v>43009</v>
      </c>
      <c r="I49" s="1618"/>
      <c r="J49" s="258">
        <v>15</v>
      </c>
      <c r="K49" s="2"/>
    </row>
  </sheetData>
  <mergeCells count="16">
    <mergeCell ref="H49:I49"/>
    <mergeCell ref="E28:I28"/>
    <mergeCell ref="C31:D31"/>
    <mergeCell ref="C47:I47"/>
    <mergeCell ref="C9:D9"/>
    <mergeCell ref="C26:I26"/>
    <mergeCell ref="C27:D29"/>
    <mergeCell ref="E29:G29"/>
    <mergeCell ref="H29:I29"/>
    <mergeCell ref="B1:D1"/>
    <mergeCell ref="B2:D2"/>
    <mergeCell ref="C4:I4"/>
    <mergeCell ref="C5:D7"/>
    <mergeCell ref="E6:I6"/>
    <mergeCell ref="E7:G7"/>
    <mergeCell ref="H7:I7"/>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125" zoomScaleNormal="125" workbookViewId="0"/>
  </sheetViews>
  <sheetFormatPr defaultRowHeight="12.75" x14ac:dyDescent="0.2"/>
  <cols>
    <col min="1" max="1" width="1" style="411" customWidth="1"/>
    <col min="2" max="2" width="2.5703125" style="411" customWidth="1"/>
    <col min="3" max="3" width="2.28515625" style="411" customWidth="1"/>
    <col min="4" max="4" width="26.42578125" style="468" customWidth="1"/>
    <col min="5" max="5" width="5.7109375" style="468" customWidth="1"/>
    <col min="6" max="6" width="4.85546875" style="468" customWidth="1"/>
    <col min="7" max="11" width="4.85546875" style="411" customWidth="1"/>
    <col min="12" max="12" width="5.7109375" style="411" customWidth="1"/>
    <col min="13" max="13" width="5.42578125" style="411" customWidth="1"/>
    <col min="14" max="14" width="4.85546875" style="411" customWidth="1"/>
    <col min="15" max="15" width="5.7109375" style="411" customWidth="1"/>
    <col min="16" max="16" width="5.42578125" style="411" customWidth="1"/>
    <col min="17" max="17" width="4.85546875" style="411" customWidth="1"/>
    <col min="18" max="18" width="2.5703125" style="411" customWidth="1"/>
    <col min="19" max="19" width="1" style="411" customWidth="1"/>
    <col min="20" max="20" width="7.85546875" style="411" bestFit="1" customWidth="1"/>
    <col min="21" max="21" width="7.5703125" style="1011" bestFit="1" customWidth="1"/>
    <col min="22" max="22" width="6.5703125" style="411" bestFit="1" customWidth="1"/>
    <col min="23" max="23" width="5.5703125" style="411" customWidth="1"/>
    <col min="24" max="16384" width="9.140625" style="411"/>
  </cols>
  <sheetData>
    <row r="1" spans="1:34" ht="13.5" customHeight="1" x14ac:dyDescent="0.2">
      <c r="A1" s="406"/>
      <c r="B1" s="468"/>
      <c r="C1" s="1630" t="s">
        <v>34</v>
      </c>
      <c r="D1" s="1630"/>
      <c r="E1" s="1630"/>
      <c r="F1" s="1630"/>
      <c r="G1" s="416"/>
      <c r="H1" s="416"/>
      <c r="I1" s="416"/>
      <c r="J1" s="1640" t="s">
        <v>413</v>
      </c>
      <c r="K1" s="1640"/>
      <c r="L1" s="1640"/>
      <c r="M1" s="1640"/>
      <c r="N1" s="1640"/>
      <c r="O1" s="1640"/>
      <c r="P1" s="1640"/>
      <c r="Q1" s="603"/>
      <c r="R1" s="603"/>
      <c r="S1" s="406"/>
    </row>
    <row r="2" spans="1:34" ht="6" customHeight="1" x14ac:dyDescent="0.2">
      <c r="A2" s="602"/>
      <c r="B2" s="524"/>
      <c r="C2" s="978"/>
      <c r="D2" s="1041"/>
      <c r="E2" s="457"/>
      <c r="F2" s="457"/>
      <c r="G2" s="457"/>
      <c r="H2" s="457"/>
      <c r="I2" s="457"/>
      <c r="J2" s="457"/>
      <c r="K2" s="457"/>
      <c r="L2" s="457"/>
      <c r="M2" s="457"/>
      <c r="N2" s="457"/>
      <c r="O2" s="457"/>
      <c r="P2" s="457"/>
      <c r="Q2" s="457"/>
      <c r="R2" s="416"/>
      <c r="S2" s="416"/>
    </row>
    <row r="3" spans="1:34" ht="11.25" customHeight="1" thickBot="1" x14ac:dyDescent="0.25">
      <c r="A3" s="406"/>
      <c r="B3" s="469"/>
      <c r="C3" s="465"/>
      <c r="D3" s="465"/>
      <c r="E3" s="416"/>
      <c r="F3" s="416"/>
      <c r="G3" s="416"/>
      <c r="H3" s="416"/>
      <c r="I3" s="416"/>
      <c r="J3" s="767"/>
      <c r="K3" s="767"/>
      <c r="L3" s="767"/>
      <c r="M3" s="767"/>
      <c r="N3" s="767"/>
      <c r="O3" s="767"/>
      <c r="P3" s="767"/>
      <c r="Q3" s="767" t="s">
        <v>70</v>
      </c>
      <c r="R3" s="416"/>
      <c r="S3" s="416"/>
    </row>
    <row r="4" spans="1:34" ht="13.5" customHeight="1" thickBot="1" x14ac:dyDescent="0.25">
      <c r="A4" s="406"/>
      <c r="B4" s="469"/>
      <c r="C4" s="1631" t="s">
        <v>128</v>
      </c>
      <c r="D4" s="1632"/>
      <c r="E4" s="1632"/>
      <c r="F4" s="1632"/>
      <c r="G4" s="1632"/>
      <c r="H4" s="1632"/>
      <c r="I4" s="1632"/>
      <c r="J4" s="1632"/>
      <c r="K4" s="1632"/>
      <c r="L4" s="1632"/>
      <c r="M4" s="1632"/>
      <c r="N4" s="1632"/>
      <c r="O4" s="1632"/>
      <c r="P4" s="1632"/>
      <c r="Q4" s="1633"/>
      <c r="R4" s="416"/>
      <c r="S4" s="416"/>
    </row>
    <row r="5" spans="1:34" ht="3.75" customHeight="1" x14ac:dyDescent="0.2">
      <c r="A5" s="406"/>
      <c r="B5" s="469"/>
      <c r="C5" s="465"/>
      <c r="D5" s="465"/>
      <c r="E5" s="416"/>
      <c r="F5" s="416"/>
      <c r="G5" s="424"/>
      <c r="H5" s="416"/>
      <c r="I5" s="416"/>
      <c r="J5" s="480"/>
      <c r="K5" s="480"/>
      <c r="L5" s="480"/>
      <c r="M5" s="480"/>
      <c r="N5" s="480"/>
      <c r="O5" s="480"/>
      <c r="P5" s="480"/>
      <c r="Q5" s="480"/>
      <c r="R5" s="416"/>
      <c r="S5" s="416"/>
    </row>
    <row r="6" spans="1:34" ht="13.5" customHeight="1" x14ac:dyDescent="0.2">
      <c r="A6" s="406"/>
      <c r="B6" s="469"/>
      <c r="C6" s="1634" t="s">
        <v>127</v>
      </c>
      <c r="D6" s="1635"/>
      <c r="E6" s="1635"/>
      <c r="F6" s="1635"/>
      <c r="G6" s="1635"/>
      <c r="H6" s="1635"/>
      <c r="I6" s="1635"/>
      <c r="J6" s="1635"/>
      <c r="K6" s="1635"/>
      <c r="L6" s="1635"/>
      <c r="M6" s="1635"/>
      <c r="N6" s="1635"/>
      <c r="O6" s="1635"/>
      <c r="P6" s="1635"/>
      <c r="Q6" s="1636"/>
      <c r="R6" s="416"/>
      <c r="S6" s="416"/>
    </row>
    <row r="7" spans="1:34" ht="2.25" customHeight="1" x14ac:dyDescent="0.2">
      <c r="A7" s="406"/>
      <c r="B7" s="469"/>
      <c r="C7" s="1637" t="s">
        <v>78</v>
      </c>
      <c r="D7" s="1637"/>
      <c r="E7" s="423"/>
      <c r="F7" s="423"/>
      <c r="G7" s="1639">
        <v>2014</v>
      </c>
      <c r="H7" s="1639"/>
      <c r="I7" s="1639"/>
      <c r="J7" s="1639"/>
      <c r="K7" s="1639"/>
      <c r="L7" s="1639"/>
      <c r="M7" s="1639"/>
      <c r="N7" s="1639"/>
      <c r="O7" s="1639"/>
      <c r="P7" s="1639"/>
      <c r="Q7" s="1639"/>
      <c r="R7" s="416"/>
      <c r="S7" s="416"/>
    </row>
    <row r="8" spans="1:34" ht="13.5" customHeight="1" x14ac:dyDescent="0.2">
      <c r="A8" s="406"/>
      <c r="B8" s="469"/>
      <c r="C8" s="1638"/>
      <c r="D8" s="1638"/>
      <c r="E8" s="1641">
        <v>2016</v>
      </c>
      <c r="F8" s="1641"/>
      <c r="G8" s="1641"/>
      <c r="H8" s="1641"/>
      <c r="I8" s="1642">
        <v>2017</v>
      </c>
      <c r="J8" s="1641"/>
      <c r="K8" s="1641"/>
      <c r="L8" s="1641"/>
      <c r="M8" s="1641"/>
      <c r="N8" s="1641"/>
      <c r="O8" s="1641"/>
      <c r="P8" s="1641"/>
      <c r="Q8" s="1641"/>
      <c r="R8" s="416"/>
      <c r="S8" s="416"/>
    </row>
    <row r="9" spans="1:34" ht="12.75" customHeight="1" x14ac:dyDescent="0.2">
      <c r="A9" s="406"/>
      <c r="B9" s="469"/>
      <c r="C9" s="421"/>
      <c r="D9" s="421"/>
      <c r="E9" s="852" t="s">
        <v>97</v>
      </c>
      <c r="F9" s="852" t="s">
        <v>96</v>
      </c>
      <c r="G9" s="852" t="s">
        <v>95</v>
      </c>
      <c r="H9" s="852" t="s">
        <v>94</v>
      </c>
      <c r="I9" s="1188" t="s">
        <v>511</v>
      </c>
      <c r="J9" s="852" t="s">
        <v>104</v>
      </c>
      <c r="K9" s="1048" t="s">
        <v>103</v>
      </c>
      <c r="L9" s="852" t="s">
        <v>102</v>
      </c>
      <c r="M9" s="852" t="s">
        <v>101</v>
      </c>
      <c r="N9" s="852" t="s">
        <v>100</v>
      </c>
      <c r="O9" s="1048" t="s">
        <v>99</v>
      </c>
      <c r="P9" s="852" t="s">
        <v>98</v>
      </c>
      <c r="Q9" s="852" t="s">
        <v>97</v>
      </c>
      <c r="R9" s="526"/>
      <c r="S9" s="416"/>
    </row>
    <row r="10" spans="1:34" s="485" customFormat="1" ht="16.5" customHeight="1" x14ac:dyDescent="0.2">
      <c r="A10" s="481"/>
      <c r="B10" s="482"/>
      <c r="C10" s="1562" t="s">
        <v>105</v>
      </c>
      <c r="D10" s="1562"/>
      <c r="E10" s="483">
        <f t="shared" ref="E10:J10" si="0">SUM(E11:E17)</f>
        <v>16</v>
      </c>
      <c r="F10" s="483">
        <f t="shared" si="0"/>
        <v>15</v>
      </c>
      <c r="G10" s="483">
        <f t="shared" si="0"/>
        <v>4</v>
      </c>
      <c r="H10" s="483">
        <f t="shared" si="0"/>
        <v>18</v>
      </c>
      <c r="I10" s="483">
        <f t="shared" si="0"/>
        <v>11</v>
      </c>
      <c r="J10" s="483">
        <f t="shared" si="0"/>
        <v>26</v>
      </c>
      <c r="K10" s="483">
        <f>SUM(K11:K17)</f>
        <v>24</v>
      </c>
      <c r="L10" s="483">
        <f>SUM(L11:L17)</f>
        <v>19</v>
      </c>
      <c r="M10" s="483">
        <v>23</v>
      </c>
      <c r="N10" s="483">
        <f t="shared" ref="N10" si="1">SUM(N11:N17)</f>
        <v>48</v>
      </c>
      <c r="O10" s="483">
        <f>SUM(O11:O17)</f>
        <v>31</v>
      </c>
      <c r="P10" s="483">
        <f>SUM(P11:P17)</f>
        <v>26</v>
      </c>
      <c r="Q10" s="483">
        <f>SUM(Q11:Q17)</f>
        <v>21</v>
      </c>
      <c r="R10" s="498"/>
      <c r="S10" s="484"/>
      <c r="T10" s="879"/>
      <c r="U10" s="1012"/>
      <c r="V10" s="1012"/>
      <c r="W10" s="1012"/>
      <c r="X10" s="1012"/>
      <c r="Y10" s="1012"/>
      <c r="Z10" s="1012"/>
      <c r="AA10" s="1012"/>
      <c r="AB10" s="1012"/>
      <c r="AC10" s="1012"/>
      <c r="AD10" s="1012"/>
      <c r="AE10" s="1012"/>
      <c r="AF10" s="1012"/>
      <c r="AG10" s="1012"/>
      <c r="AH10" s="1012"/>
    </row>
    <row r="11" spans="1:34" s="489" customFormat="1" ht="10.5" customHeight="1" x14ac:dyDescent="0.2">
      <c r="A11" s="486"/>
      <c r="B11" s="487"/>
      <c r="C11" s="977"/>
      <c r="D11" s="576" t="s">
        <v>244</v>
      </c>
      <c r="E11" s="1042">
        <v>6</v>
      </c>
      <c r="F11" s="1042">
        <v>5</v>
      </c>
      <c r="G11" s="1042" t="s">
        <v>9</v>
      </c>
      <c r="H11" s="1042">
        <v>1</v>
      </c>
      <c r="I11" s="1042">
        <v>1</v>
      </c>
      <c r="J11" s="1042">
        <v>4</v>
      </c>
      <c r="K11" s="1042">
        <v>8</v>
      </c>
      <c r="L11" s="1042">
        <v>11</v>
      </c>
      <c r="M11" s="1042">
        <v>4</v>
      </c>
      <c r="N11" s="1042">
        <v>18</v>
      </c>
      <c r="O11" s="1042">
        <v>11</v>
      </c>
      <c r="P11" s="1042">
        <v>11</v>
      </c>
      <c r="Q11" s="1042">
        <v>5</v>
      </c>
      <c r="R11" s="526"/>
      <c r="S11" s="465"/>
      <c r="T11" s="895"/>
      <c r="U11" s="1012"/>
      <c r="V11" s="879"/>
      <c r="W11" s="979"/>
    </row>
    <row r="12" spans="1:34" s="489" customFormat="1" ht="10.5" customHeight="1" x14ac:dyDescent="0.2">
      <c r="A12" s="486"/>
      <c r="B12" s="487"/>
      <c r="C12" s="977"/>
      <c r="D12" s="576" t="s">
        <v>245</v>
      </c>
      <c r="E12" s="1042">
        <v>3</v>
      </c>
      <c r="F12" s="1042">
        <v>2</v>
      </c>
      <c r="G12" s="1042">
        <v>1</v>
      </c>
      <c r="H12" s="1042" t="s">
        <v>9</v>
      </c>
      <c r="I12" s="1042" t="s">
        <v>9</v>
      </c>
      <c r="J12" s="1042">
        <v>4</v>
      </c>
      <c r="K12" s="1042">
        <v>1</v>
      </c>
      <c r="L12" s="1042" t="s">
        <v>9</v>
      </c>
      <c r="M12" s="1042">
        <v>4</v>
      </c>
      <c r="N12" s="1042">
        <v>2</v>
      </c>
      <c r="O12" s="1042">
        <v>1</v>
      </c>
      <c r="P12" s="1042">
        <v>3</v>
      </c>
      <c r="Q12" s="1042">
        <v>4</v>
      </c>
      <c r="R12" s="526"/>
      <c r="S12" s="465"/>
      <c r="U12" s="1012"/>
      <c r="V12" s="879"/>
      <c r="W12" s="979"/>
    </row>
    <row r="13" spans="1:34" s="993" customFormat="1" ht="10.5" customHeight="1" x14ac:dyDescent="0.2">
      <c r="A13" s="1036"/>
      <c r="B13" s="1037"/>
      <c r="C13" s="1034"/>
      <c r="D13" s="576" t="s">
        <v>246</v>
      </c>
      <c r="E13" s="1042">
        <v>3</v>
      </c>
      <c r="F13" s="1042" t="s">
        <v>9</v>
      </c>
      <c r="G13" s="1042">
        <v>1</v>
      </c>
      <c r="H13" s="1042">
        <v>2</v>
      </c>
      <c r="I13" s="1042">
        <v>5</v>
      </c>
      <c r="J13" s="1042">
        <v>8</v>
      </c>
      <c r="K13" s="1042">
        <v>2</v>
      </c>
      <c r="L13" s="1042">
        <v>6</v>
      </c>
      <c r="M13" s="1042">
        <v>13</v>
      </c>
      <c r="N13" s="1042">
        <v>18</v>
      </c>
      <c r="O13" s="1042">
        <v>10</v>
      </c>
      <c r="P13" s="1042">
        <v>9</v>
      </c>
      <c r="Q13" s="1042">
        <v>5</v>
      </c>
      <c r="R13" s="789"/>
      <c r="S13" s="1038"/>
      <c r="U13" s="1012"/>
      <c r="V13" s="879"/>
      <c r="W13" s="1039"/>
    </row>
    <row r="14" spans="1:34" s="489" customFormat="1" ht="12" customHeight="1" x14ac:dyDescent="0.2">
      <c r="A14" s="486"/>
      <c r="B14" s="487"/>
      <c r="C14" s="977"/>
      <c r="D14" s="576" t="s">
        <v>247</v>
      </c>
      <c r="E14" s="1042">
        <v>3</v>
      </c>
      <c r="F14" s="1042">
        <v>4</v>
      </c>
      <c r="G14" s="1042">
        <v>1</v>
      </c>
      <c r="H14" s="1042">
        <v>9</v>
      </c>
      <c r="I14" s="1042" t="s">
        <v>9</v>
      </c>
      <c r="J14" s="1042" t="s">
        <v>9</v>
      </c>
      <c r="K14" s="1042">
        <v>1</v>
      </c>
      <c r="L14" s="1042">
        <v>1</v>
      </c>
      <c r="M14" s="1042">
        <v>2</v>
      </c>
      <c r="N14" s="1042">
        <v>8</v>
      </c>
      <c r="O14" s="1042">
        <v>1</v>
      </c>
      <c r="P14" s="1042">
        <v>2</v>
      </c>
      <c r="Q14" s="1042">
        <v>1</v>
      </c>
      <c r="R14" s="488"/>
      <c r="S14" s="465"/>
      <c r="U14" s="1012"/>
      <c r="V14" s="879"/>
    </row>
    <row r="15" spans="1:34" s="489" customFormat="1" ht="10.5" customHeight="1" x14ac:dyDescent="0.2">
      <c r="A15" s="486"/>
      <c r="B15" s="487"/>
      <c r="C15" s="977"/>
      <c r="D15" s="576" t="s">
        <v>248</v>
      </c>
      <c r="E15" s="1042" t="s">
        <v>9</v>
      </c>
      <c r="F15" s="1042" t="s">
        <v>9</v>
      </c>
      <c r="G15" s="1042" t="s">
        <v>9</v>
      </c>
      <c r="H15" s="1042" t="s">
        <v>9</v>
      </c>
      <c r="I15" s="1042" t="s">
        <v>9</v>
      </c>
      <c r="J15" s="1042" t="s">
        <v>9</v>
      </c>
      <c r="K15" s="1042" t="s">
        <v>9</v>
      </c>
      <c r="L15" s="1042" t="s">
        <v>9</v>
      </c>
      <c r="M15" s="1042" t="s">
        <v>9</v>
      </c>
      <c r="N15" s="1042" t="s">
        <v>9</v>
      </c>
      <c r="O15" s="1042" t="s">
        <v>9</v>
      </c>
      <c r="P15" s="1042" t="s">
        <v>9</v>
      </c>
      <c r="Q15" s="1042" t="s">
        <v>9</v>
      </c>
      <c r="R15" s="488"/>
      <c r="S15" s="465"/>
      <c r="T15" s="895"/>
      <c r="U15" s="1012"/>
      <c r="V15" s="879"/>
    </row>
    <row r="16" spans="1:34" s="489" customFormat="1" ht="10.5" customHeight="1" x14ac:dyDescent="0.2">
      <c r="A16" s="486"/>
      <c r="B16" s="487"/>
      <c r="C16" s="977"/>
      <c r="D16" s="576" t="s">
        <v>249</v>
      </c>
      <c r="E16" s="1042" t="s">
        <v>9</v>
      </c>
      <c r="F16" s="1042" t="s">
        <v>9</v>
      </c>
      <c r="G16" s="1042" t="s">
        <v>9</v>
      </c>
      <c r="H16" s="1042" t="s">
        <v>9</v>
      </c>
      <c r="I16" s="1042" t="s">
        <v>9</v>
      </c>
      <c r="J16" s="1042" t="s">
        <v>9</v>
      </c>
      <c r="K16" s="1042" t="s">
        <v>9</v>
      </c>
      <c r="L16" s="1042" t="s">
        <v>9</v>
      </c>
      <c r="M16" s="1042" t="s">
        <v>9</v>
      </c>
      <c r="N16" s="1042" t="s">
        <v>9</v>
      </c>
      <c r="O16" s="1042" t="s">
        <v>9</v>
      </c>
      <c r="P16" s="1042" t="s">
        <v>9</v>
      </c>
      <c r="Q16" s="1042" t="s">
        <v>9</v>
      </c>
      <c r="R16" s="488"/>
      <c r="S16" s="465"/>
      <c r="U16" s="1012"/>
      <c r="V16" s="879"/>
    </row>
    <row r="17" spans="1:22" s="489" customFormat="1" ht="12" customHeight="1" x14ac:dyDescent="0.2">
      <c r="A17" s="486"/>
      <c r="B17" s="487"/>
      <c r="C17" s="977"/>
      <c r="D17" s="490" t="s">
        <v>250</v>
      </c>
      <c r="E17" s="1042">
        <v>1</v>
      </c>
      <c r="F17" s="1042">
        <v>4</v>
      </c>
      <c r="G17" s="1042">
        <v>1</v>
      </c>
      <c r="H17" s="1042">
        <v>6</v>
      </c>
      <c r="I17" s="1042">
        <v>5</v>
      </c>
      <c r="J17" s="1042">
        <v>10</v>
      </c>
      <c r="K17" s="1042">
        <v>12</v>
      </c>
      <c r="L17" s="1042">
        <v>1</v>
      </c>
      <c r="M17" s="1042">
        <v>1</v>
      </c>
      <c r="N17" s="1042">
        <v>2</v>
      </c>
      <c r="O17" s="1042">
        <v>8</v>
      </c>
      <c r="P17" s="1042">
        <v>1</v>
      </c>
      <c r="Q17" s="1042">
        <v>6</v>
      </c>
      <c r="R17" s="488"/>
      <c r="S17" s="465"/>
      <c r="T17" s="895"/>
      <c r="U17" s="1012"/>
      <c r="V17" s="879"/>
    </row>
    <row r="18" spans="1:22" s="485" customFormat="1" ht="14.25" customHeight="1" x14ac:dyDescent="0.2">
      <c r="A18" s="491"/>
      <c r="B18" s="492"/>
      <c r="C18" s="975" t="s">
        <v>300</v>
      </c>
      <c r="D18" s="493"/>
      <c r="E18" s="483">
        <v>9</v>
      </c>
      <c r="F18" s="483">
        <v>4</v>
      </c>
      <c r="G18" s="483">
        <v>1</v>
      </c>
      <c r="H18" s="483">
        <v>10</v>
      </c>
      <c r="I18" s="483">
        <v>5</v>
      </c>
      <c r="J18" s="483" t="s">
        <v>509</v>
      </c>
      <c r="K18" s="483">
        <v>7</v>
      </c>
      <c r="L18" s="483">
        <v>16</v>
      </c>
      <c r="M18" s="483">
        <v>18</v>
      </c>
      <c r="N18" s="483">
        <v>23</v>
      </c>
      <c r="O18" s="483">
        <v>16</v>
      </c>
      <c r="P18" s="483">
        <v>12</v>
      </c>
      <c r="Q18" s="483">
        <v>12</v>
      </c>
      <c r="R18" s="488"/>
      <c r="S18" s="465"/>
      <c r="T18" s="895"/>
      <c r="U18" s="1012"/>
    </row>
    <row r="19" spans="1:22" s="497" customFormat="1" ht="14.25" customHeight="1" x14ac:dyDescent="0.2">
      <c r="A19" s="494"/>
      <c r="B19" s="495"/>
      <c r="C19" s="975" t="s">
        <v>301</v>
      </c>
      <c r="D19" s="1040"/>
      <c r="E19" s="496">
        <v>5877</v>
      </c>
      <c r="F19" s="496">
        <v>11624</v>
      </c>
      <c r="G19" s="496">
        <v>161</v>
      </c>
      <c r="H19" s="496">
        <v>181</v>
      </c>
      <c r="I19" s="496">
        <v>6441</v>
      </c>
      <c r="J19" s="496">
        <v>11171</v>
      </c>
      <c r="K19" s="496">
        <v>3689</v>
      </c>
      <c r="L19" s="496">
        <v>107944</v>
      </c>
      <c r="M19" s="496">
        <v>45829</v>
      </c>
      <c r="N19" s="496">
        <f t="shared" ref="N19:O19" si="2">SUM(N21:N41)</f>
        <v>59273</v>
      </c>
      <c r="O19" s="496">
        <f t="shared" si="2"/>
        <v>144149</v>
      </c>
      <c r="P19" s="496">
        <f>SUM(P21:P41)</f>
        <v>65184</v>
      </c>
      <c r="Q19" s="496">
        <f>SUM(Q21:Q41)</f>
        <v>94975</v>
      </c>
      <c r="R19" s="488"/>
      <c r="S19" s="465"/>
      <c r="T19" s="895"/>
      <c r="U19" s="1013"/>
      <c r="V19" s="1013"/>
    </row>
    <row r="20" spans="1:22" ht="9.75" customHeight="1" x14ac:dyDescent="0.2">
      <c r="A20" s="406"/>
      <c r="B20" s="469"/>
      <c r="C20" s="1623" t="s">
        <v>126</v>
      </c>
      <c r="D20" s="1623"/>
      <c r="E20" s="1042" t="s">
        <v>9</v>
      </c>
      <c r="F20" s="1042" t="s">
        <v>9</v>
      </c>
      <c r="G20" s="1042" t="s">
        <v>9</v>
      </c>
      <c r="H20" s="1042" t="s">
        <v>9</v>
      </c>
      <c r="I20" s="1042" t="s">
        <v>9</v>
      </c>
      <c r="J20" s="1042" t="s">
        <v>9</v>
      </c>
      <c r="K20" s="1042" t="s">
        <v>9</v>
      </c>
      <c r="L20" s="1042" t="s">
        <v>9</v>
      </c>
      <c r="M20" s="1042">
        <v>341</v>
      </c>
      <c r="N20" s="1042" t="s">
        <v>9</v>
      </c>
      <c r="O20" s="1042" t="s">
        <v>9</v>
      </c>
      <c r="P20" s="1042" t="s">
        <v>9</v>
      </c>
      <c r="Q20" s="1042" t="s">
        <v>9</v>
      </c>
      <c r="R20" s="488"/>
      <c r="S20" s="465"/>
      <c r="T20" s="489"/>
      <c r="U20" s="1013"/>
      <c r="V20" s="1013"/>
    </row>
    <row r="21" spans="1:22" ht="9.75" customHeight="1" x14ac:dyDescent="0.2">
      <c r="A21" s="406"/>
      <c r="B21" s="469"/>
      <c r="C21" s="1623" t="s">
        <v>125</v>
      </c>
      <c r="D21" s="1623"/>
      <c r="E21" s="1042" t="s">
        <v>9</v>
      </c>
      <c r="F21" s="1042" t="s">
        <v>9</v>
      </c>
      <c r="G21" s="1042" t="s">
        <v>9</v>
      </c>
      <c r="H21" s="1042" t="s">
        <v>9</v>
      </c>
      <c r="I21" s="1042" t="s">
        <v>9</v>
      </c>
      <c r="J21" s="1042" t="s">
        <v>9</v>
      </c>
      <c r="K21" s="1042" t="s">
        <v>9</v>
      </c>
      <c r="L21" s="1042" t="s">
        <v>9</v>
      </c>
      <c r="M21" s="1042" t="s">
        <v>9</v>
      </c>
      <c r="N21" s="1042" t="s">
        <v>9</v>
      </c>
      <c r="O21" s="1042" t="s">
        <v>9</v>
      </c>
      <c r="P21" s="1042" t="s">
        <v>9</v>
      </c>
      <c r="Q21" s="1042" t="s">
        <v>9</v>
      </c>
      <c r="R21" s="526"/>
      <c r="S21" s="416"/>
      <c r="T21" s="463"/>
      <c r="V21" s="463"/>
    </row>
    <row r="22" spans="1:22" ht="9.75" customHeight="1" x14ac:dyDescent="0.2">
      <c r="A22" s="406"/>
      <c r="B22" s="469"/>
      <c r="C22" s="1623" t="s">
        <v>124</v>
      </c>
      <c r="D22" s="1623"/>
      <c r="E22" s="1042">
        <v>2382</v>
      </c>
      <c r="F22" s="1042">
        <v>10283</v>
      </c>
      <c r="G22" s="1042">
        <v>161</v>
      </c>
      <c r="H22" s="1042">
        <v>181</v>
      </c>
      <c r="I22" s="1042" t="s">
        <v>9</v>
      </c>
      <c r="J22" s="1042">
        <v>875</v>
      </c>
      <c r="K22" s="1042">
        <v>195</v>
      </c>
      <c r="L22" s="1042">
        <v>87811</v>
      </c>
      <c r="M22" s="1042">
        <v>35248</v>
      </c>
      <c r="N22" s="1042">
        <v>52632</v>
      </c>
      <c r="O22" s="1042">
        <v>13513</v>
      </c>
      <c r="P22" s="1042">
        <v>13785</v>
      </c>
      <c r="Q22" s="1042">
        <v>10767</v>
      </c>
      <c r="R22" s="526"/>
      <c r="S22" s="416"/>
      <c r="T22" s="1142"/>
      <c r="U22" s="1013"/>
    </row>
    <row r="23" spans="1:22" ht="9.75" customHeight="1" x14ac:dyDescent="0.2">
      <c r="A23" s="406"/>
      <c r="B23" s="469"/>
      <c r="C23" s="1623" t="s">
        <v>123</v>
      </c>
      <c r="D23" s="1623"/>
      <c r="E23" s="1042" t="s">
        <v>9</v>
      </c>
      <c r="F23" s="1042" t="s">
        <v>9</v>
      </c>
      <c r="G23" s="1042" t="s">
        <v>9</v>
      </c>
      <c r="H23" s="1042" t="s">
        <v>9</v>
      </c>
      <c r="I23" s="1042" t="s">
        <v>9</v>
      </c>
      <c r="J23" s="1042" t="s">
        <v>9</v>
      </c>
      <c r="K23" s="1042" t="s">
        <v>9</v>
      </c>
      <c r="L23" s="1042" t="s">
        <v>9</v>
      </c>
      <c r="M23" s="1042" t="s">
        <v>9</v>
      </c>
      <c r="N23" s="1042" t="s">
        <v>9</v>
      </c>
      <c r="O23" s="1042" t="s">
        <v>9</v>
      </c>
      <c r="P23" s="1042" t="s">
        <v>9</v>
      </c>
      <c r="Q23" s="1042">
        <v>605</v>
      </c>
      <c r="R23" s="526"/>
      <c r="S23" s="416"/>
      <c r="T23" s="463"/>
      <c r="V23" s="463"/>
    </row>
    <row r="24" spans="1:22" ht="9.75" customHeight="1" x14ac:dyDescent="0.2">
      <c r="A24" s="406"/>
      <c r="B24" s="469"/>
      <c r="C24" s="1623" t="s">
        <v>122</v>
      </c>
      <c r="D24" s="1623"/>
      <c r="E24" s="1042" t="s">
        <v>9</v>
      </c>
      <c r="F24" s="1042" t="s">
        <v>9</v>
      </c>
      <c r="G24" s="1042" t="s">
        <v>9</v>
      </c>
      <c r="H24" s="1042" t="s">
        <v>9</v>
      </c>
      <c r="I24" s="1042" t="s">
        <v>9</v>
      </c>
      <c r="J24" s="1042" t="s">
        <v>9</v>
      </c>
      <c r="K24" s="1042" t="s">
        <v>9</v>
      </c>
      <c r="L24" s="1042" t="s">
        <v>9</v>
      </c>
      <c r="M24" s="1042" t="s">
        <v>9</v>
      </c>
      <c r="N24" s="1042" t="s">
        <v>9</v>
      </c>
      <c r="O24" s="1042" t="s">
        <v>9</v>
      </c>
      <c r="P24" s="1042" t="s">
        <v>9</v>
      </c>
      <c r="Q24" s="1042" t="s">
        <v>9</v>
      </c>
      <c r="R24" s="526"/>
      <c r="S24" s="416"/>
      <c r="U24" s="1013"/>
    </row>
    <row r="25" spans="1:22" ht="9.75" customHeight="1" x14ac:dyDescent="0.2">
      <c r="A25" s="406"/>
      <c r="B25" s="469"/>
      <c r="C25" s="1623" t="s">
        <v>121</v>
      </c>
      <c r="D25" s="1623"/>
      <c r="E25" s="1042" t="s">
        <v>9</v>
      </c>
      <c r="F25" s="1042" t="s">
        <v>9</v>
      </c>
      <c r="G25" s="1042" t="s">
        <v>9</v>
      </c>
      <c r="H25" s="1042" t="s">
        <v>9</v>
      </c>
      <c r="I25" s="1042" t="s">
        <v>9</v>
      </c>
      <c r="J25" s="1042" t="s">
        <v>9</v>
      </c>
      <c r="K25" s="1042" t="s">
        <v>9</v>
      </c>
      <c r="L25" s="1042" t="s">
        <v>9</v>
      </c>
      <c r="M25" s="1042" t="s">
        <v>9</v>
      </c>
      <c r="N25" s="1042" t="s">
        <v>9</v>
      </c>
      <c r="O25" s="1042">
        <v>104734</v>
      </c>
      <c r="P25" s="1042" t="s">
        <v>9</v>
      </c>
      <c r="Q25" s="1042" t="s">
        <v>9</v>
      </c>
      <c r="R25" s="526"/>
      <c r="S25" s="416"/>
      <c r="T25" s="463"/>
      <c r="U25" s="1013"/>
    </row>
    <row r="26" spans="1:22" ht="9.75" customHeight="1" x14ac:dyDescent="0.2">
      <c r="A26" s="406"/>
      <c r="B26" s="469"/>
      <c r="C26" s="1623" t="s">
        <v>120</v>
      </c>
      <c r="D26" s="1623"/>
      <c r="E26" s="1042">
        <v>3429</v>
      </c>
      <c r="F26" s="1042" t="s">
        <v>9</v>
      </c>
      <c r="G26" s="1042" t="s">
        <v>9</v>
      </c>
      <c r="H26" s="1042" t="s">
        <v>9</v>
      </c>
      <c r="I26" s="1042">
        <v>5121</v>
      </c>
      <c r="J26" s="1042">
        <v>7289</v>
      </c>
      <c r="K26" s="1042">
        <v>2676</v>
      </c>
      <c r="L26" s="1042">
        <v>6814</v>
      </c>
      <c r="M26" s="1042">
        <v>5806</v>
      </c>
      <c r="N26" s="1042">
        <v>2731</v>
      </c>
      <c r="O26" s="1042">
        <v>11273</v>
      </c>
      <c r="P26" s="1042">
        <v>3366</v>
      </c>
      <c r="Q26" s="1042">
        <v>2003</v>
      </c>
      <c r="R26" s="526"/>
      <c r="S26" s="416"/>
      <c r="T26" s="463"/>
      <c r="U26" s="1013"/>
      <c r="V26" s="463"/>
    </row>
    <row r="27" spans="1:22" ht="9.75" customHeight="1" x14ac:dyDescent="0.2">
      <c r="A27" s="406"/>
      <c r="B27" s="469"/>
      <c r="C27" s="1623" t="s">
        <v>119</v>
      </c>
      <c r="D27" s="1623"/>
      <c r="E27" s="1042">
        <v>66</v>
      </c>
      <c r="F27" s="1042" t="s">
        <v>9</v>
      </c>
      <c r="G27" s="1042" t="s">
        <v>9</v>
      </c>
      <c r="H27" s="1042" t="s">
        <v>9</v>
      </c>
      <c r="I27" s="1042">
        <v>164</v>
      </c>
      <c r="J27" s="1042">
        <v>2987</v>
      </c>
      <c r="K27" s="1042" t="s">
        <v>9</v>
      </c>
      <c r="L27" s="1042">
        <v>51</v>
      </c>
      <c r="M27" s="1042">
        <v>595</v>
      </c>
      <c r="N27" s="1042">
        <v>282</v>
      </c>
      <c r="O27" s="1042">
        <v>13050</v>
      </c>
      <c r="P27" s="1042">
        <v>96</v>
      </c>
      <c r="Q27" s="1042">
        <v>79</v>
      </c>
      <c r="R27" s="526"/>
      <c r="S27" s="416"/>
    </row>
    <row r="28" spans="1:22" ht="9.75" customHeight="1" x14ac:dyDescent="0.2">
      <c r="A28" s="406"/>
      <c r="B28" s="469"/>
      <c r="C28" s="1623" t="s">
        <v>118</v>
      </c>
      <c r="D28" s="1623"/>
      <c r="E28" s="1042" t="s">
        <v>9</v>
      </c>
      <c r="F28" s="1042" t="s">
        <v>9</v>
      </c>
      <c r="G28" s="1042" t="s">
        <v>9</v>
      </c>
      <c r="H28" s="1042" t="s">
        <v>9</v>
      </c>
      <c r="I28" s="1042" t="s">
        <v>9</v>
      </c>
      <c r="J28" s="1042" t="s">
        <v>9</v>
      </c>
      <c r="K28" s="1042" t="s">
        <v>9</v>
      </c>
      <c r="L28" s="1042">
        <v>12961</v>
      </c>
      <c r="M28" s="1042">
        <v>87</v>
      </c>
      <c r="N28" s="1042" t="s">
        <v>9</v>
      </c>
      <c r="O28" s="1042">
        <v>82</v>
      </c>
      <c r="P28" s="1042">
        <v>47937</v>
      </c>
      <c r="Q28" s="1042">
        <v>42444</v>
      </c>
      <c r="R28" s="526"/>
      <c r="S28" s="416"/>
      <c r="U28" s="1013"/>
    </row>
    <row r="29" spans="1:22" ht="9.75" customHeight="1" x14ac:dyDescent="0.2">
      <c r="A29" s="406"/>
      <c r="B29" s="469"/>
      <c r="C29" s="1623" t="s">
        <v>117</v>
      </c>
      <c r="D29" s="1623"/>
      <c r="E29" s="1042" t="s">
        <v>9</v>
      </c>
      <c r="F29" s="1042" t="s">
        <v>9</v>
      </c>
      <c r="G29" s="1042" t="s">
        <v>9</v>
      </c>
      <c r="H29" s="1042" t="s">
        <v>9</v>
      </c>
      <c r="I29" s="1042" t="s">
        <v>9</v>
      </c>
      <c r="J29" s="1042" t="s">
        <v>9</v>
      </c>
      <c r="K29" s="1042" t="s">
        <v>9</v>
      </c>
      <c r="L29" s="1042" t="s">
        <v>9</v>
      </c>
      <c r="M29" s="1042" t="s">
        <v>9</v>
      </c>
      <c r="N29" s="1042" t="s">
        <v>9</v>
      </c>
      <c r="O29" s="1042" t="s">
        <v>9</v>
      </c>
      <c r="P29" s="1042" t="s">
        <v>9</v>
      </c>
      <c r="Q29" s="1042" t="s">
        <v>9</v>
      </c>
      <c r="R29" s="526"/>
      <c r="S29" s="416"/>
      <c r="U29" s="1013"/>
    </row>
    <row r="30" spans="1:22" ht="9.75" customHeight="1" x14ac:dyDescent="0.2">
      <c r="A30" s="406"/>
      <c r="B30" s="469"/>
      <c r="C30" s="1623" t="s">
        <v>116</v>
      </c>
      <c r="D30" s="1623"/>
      <c r="E30" s="1042" t="s">
        <v>9</v>
      </c>
      <c r="F30" s="1042" t="s">
        <v>9</v>
      </c>
      <c r="G30" s="1042" t="s">
        <v>9</v>
      </c>
      <c r="H30" s="1042" t="s">
        <v>9</v>
      </c>
      <c r="I30" s="1042" t="s">
        <v>9</v>
      </c>
      <c r="J30" s="1042" t="s">
        <v>9</v>
      </c>
      <c r="K30" s="1042" t="s">
        <v>9</v>
      </c>
      <c r="L30" s="1042" t="s">
        <v>9</v>
      </c>
      <c r="M30" s="1042" t="s">
        <v>9</v>
      </c>
      <c r="N30" s="1042" t="s">
        <v>9</v>
      </c>
      <c r="O30" s="1042" t="s">
        <v>9</v>
      </c>
      <c r="P30" s="1042" t="s">
        <v>9</v>
      </c>
      <c r="Q30" s="1042">
        <v>1225</v>
      </c>
      <c r="R30" s="526"/>
      <c r="S30" s="416"/>
    </row>
    <row r="31" spans="1:22" ht="9.75" customHeight="1" x14ac:dyDescent="0.2">
      <c r="A31" s="406"/>
      <c r="B31" s="469"/>
      <c r="C31" s="1628" t="s">
        <v>441</v>
      </c>
      <c r="D31" s="1628"/>
      <c r="E31" s="1042" t="s">
        <v>9</v>
      </c>
      <c r="F31" s="1042" t="s">
        <v>9</v>
      </c>
      <c r="G31" s="1042" t="s">
        <v>9</v>
      </c>
      <c r="H31" s="1042" t="s">
        <v>9</v>
      </c>
      <c r="I31" s="1042" t="s">
        <v>9</v>
      </c>
      <c r="J31" s="1042" t="s">
        <v>9</v>
      </c>
      <c r="K31" s="1042" t="s">
        <v>9</v>
      </c>
      <c r="L31" s="1042" t="s">
        <v>9</v>
      </c>
      <c r="M31" s="1042" t="s">
        <v>9</v>
      </c>
      <c r="N31" s="1042" t="s">
        <v>9</v>
      </c>
      <c r="O31" s="1042" t="s">
        <v>9</v>
      </c>
      <c r="P31" s="1042" t="s">
        <v>9</v>
      </c>
      <c r="Q31" s="1042" t="s">
        <v>9</v>
      </c>
      <c r="R31" s="498"/>
      <c r="S31" s="416"/>
    </row>
    <row r="32" spans="1:22" ht="9.75" customHeight="1" x14ac:dyDescent="0.2">
      <c r="A32" s="406"/>
      <c r="B32" s="469"/>
      <c r="C32" s="1623" t="s">
        <v>115</v>
      </c>
      <c r="D32" s="1623"/>
      <c r="E32" s="1042" t="s">
        <v>9</v>
      </c>
      <c r="F32" s="1042">
        <v>1341</v>
      </c>
      <c r="G32" s="1042" t="s">
        <v>9</v>
      </c>
      <c r="H32" s="1042" t="s">
        <v>9</v>
      </c>
      <c r="I32" s="1042" t="s">
        <v>9</v>
      </c>
      <c r="J32" s="1042" t="s">
        <v>9</v>
      </c>
      <c r="K32" s="1042" t="s">
        <v>9</v>
      </c>
      <c r="L32" s="1042" t="s">
        <v>9</v>
      </c>
      <c r="M32" s="1042" t="s">
        <v>9</v>
      </c>
      <c r="N32" s="1042" t="s">
        <v>9</v>
      </c>
      <c r="O32" s="1042">
        <v>1497</v>
      </c>
      <c r="P32" s="1042" t="s">
        <v>9</v>
      </c>
      <c r="Q32" s="1042" t="s">
        <v>9</v>
      </c>
      <c r="R32" s="498"/>
      <c r="S32" s="416"/>
    </row>
    <row r="33" spans="1:23" ht="9.75" customHeight="1" x14ac:dyDescent="0.2">
      <c r="A33" s="406"/>
      <c r="B33" s="469"/>
      <c r="C33" s="1623" t="s">
        <v>114</v>
      </c>
      <c r="D33" s="1623"/>
      <c r="E33" s="1042" t="s">
        <v>9</v>
      </c>
      <c r="F33" s="1042" t="s">
        <v>9</v>
      </c>
      <c r="G33" s="1042" t="s">
        <v>9</v>
      </c>
      <c r="H33" s="1042" t="s">
        <v>9</v>
      </c>
      <c r="I33" s="1042" t="s">
        <v>9</v>
      </c>
      <c r="J33" s="1042" t="s">
        <v>9</v>
      </c>
      <c r="K33" s="1042" t="s">
        <v>9</v>
      </c>
      <c r="L33" s="1042">
        <v>307</v>
      </c>
      <c r="M33" s="1042" t="s">
        <v>9</v>
      </c>
      <c r="N33" s="1042" t="s">
        <v>9</v>
      </c>
      <c r="O33" s="1042" t="s">
        <v>9</v>
      </c>
      <c r="P33" s="1042" t="s">
        <v>9</v>
      </c>
      <c r="Q33" s="1042" t="s">
        <v>9</v>
      </c>
      <c r="R33" s="498"/>
      <c r="S33" s="416"/>
    </row>
    <row r="34" spans="1:23" ht="9.75" customHeight="1" x14ac:dyDescent="0.2">
      <c r="A34" s="406">
        <v>4661</v>
      </c>
      <c r="B34" s="469"/>
      <c r="C34" s="1629" t="s">
        <v>113</v>
      </c>
      <c r="D34" s="1629"/>
      <c r="E34" s="1042" t="s">
        <v>9</v>
      </c>
      <c r="F34" s="1042" t="s">
        <v>9</v>
      </c>
      <c r="G34" s="1042" t="s">
        <v>9</v>
      </c>
      <c r="H34" s="1042" t="s">
        <v>9</v>
      </c>
      <c r="I34" s="1042" t="s">
        <v>9</v>
      </c>
      <c r="J34" s="1042">
        <v>20</v>
      </c>
      <c r="K34" s="1042" t="s">
        <v>9</v>
      </c>
      <c r="L34" s="1042" t="s">
        <v>9</v>
      </c>
      <c r="M34" s="1042" t="s">
        <v>9</v>
      </c>
      <c r="N34" s="1042" t="s">
        <v>9</v>
      </c>
      <c r="O34" s="1042" t="s">
        <v>9</v>
      </c>
      <c r="P34" s="1042" t="s">
        <v>9</v>
      </c>
      <c r="Q34" s="1042" t="s">
        <v>9</v>
      </c>
      <c r="R34" s="498"/>
      <c r="S34" s="416"/>
    </row>
    <row r="35" spans="1:23" ht="9.75" customHeight="1" x14ac:dyDescent="0.2">
      <c r="A35" s="406"/>
      <c r="B35" s="469"/>
      <c r="C35" s="1623" t="s">
        <v>112</v>
      </c>
      <c r="D35" s="1623"/>
      <c r="E35" s="1042" t="s">
        <v>9</v>
      </c>
      <c r="F35" s="1042" t="s">
        <v>9</v>
      </c>
      <c r="G35" s="1042" t="s">
        <v>9</v>
      </c>
      <c r="H35" s="1042" t="s">
        <v>9</v>
      </c>
      <c r="I35" s="1042" t="s">
        <v>9</v>
      </c>
      <c r="J35" s="1042" t="s">
        <v>9</v>
      </c>
      <c r="K35" s="1042">
        <v>818</v>
      </c>
      <c r="L35" s="1042" t="s">
        <v>9</v>
      </c>
      <c r="M35" s="1042" t="s">
        <v>9</v>
      </c>
      <c r="N35" s="1042">
        <v>20</v>
      </c>
      <c r="O35" s="1042" t="s">
        <v>9</v>
      </c>
      <c r="P35" s="1042" t="s">
        <v>9</v>
      </c>
      <c r="Q35" s="1042" t="s">
        <v>9</v>
      </c>
      <c r="R35" s="498"/>
      <c r="S35" s="416"/>
    </row>
    <row r="36" spans="1:23" ht="9.75" customHeight="1" x14ac:dyDescent="0.2">
      <c r="A36" s="406"/>
      <c r="B36" s="469"/>
      <c r="C36" s="1623" t="s">
        <v>111</v>
      </c>
      <c r="D36" s="1623"/>
      <c r="E36" s="1042" t="s">
        <v>9</v>
      </c>
      <c r="F36" s="1042" t="s">
        <v>9</v>
      </c>
      <c r="G36" s="1042" t="s">
        <v>9</v>
      </c>
      <c r="H36" s="1042" t="s">
        <v>9</v>
      </c>
      <c r="I36" s="1042" t="s">
        <v>9</v>
      </c>
      <c r="J36" s="1042" t="s">
        <v>9</v>
      </c>
      <c r="K36" s="1042" t="s">
        <v>9</v>
      </c>
      <c r="L36" s="1042" t="s">
        <v>9</v>
      </c>
      <c r="M36" s="1042">
        <v>3752</v>
      </c>
      <c r="N36" s="1042" t="s">
        <v>9</v>
      </c>
      <c r="O36" s="1042" t="s">
        <v>9</v>
      </c>
      <c r="P36" s="1042" t="s">
        <v>9</v>
      </c>
      <c r="Q36" s="1042">
        <v>37852</v>
      </c>
      <c r="R36" s="498"/>
      <c r="S36" s="416"/>
    </row>
    <row r="37" spans="1:23" ht="9.75" customHeight="1" x14ac:dyDescent="0.2">
      <c r="A37" s="406"/>
      <c r="B37" s="469"/>
      <c r="C37" s="1623" t="s">
        <v>286</v>
      </c>
      <c r="D37" s="1623"/>
      <c r="E37" s="1042" t="s">
        <v>9</v>
      </c>
      <c r="F37" s="1042" t="s">
        <v>9</v>
      </c>
      <c r="G37" s="1042" t="s">
        <v>9</v>
      </c>
      <c r="H37" s="1042" t="s">
        <v>9</v>
      </c>
      <c r="I37" s="1042">
        <v>639</v>
      </c>
      <c r="J37" s="1042" t="s">
        <v>9</v>
      </c>
      <c r="K37" s="1042" t="s">
        <v>9</v>
      </c>
      <c r="L37" s="1042" t="s">
        <v>9</v>
      </c>
      <c r="M37" s="1042" t="s">
        <v>9</v>
      </c>
      <c r="N37" s="1042" t="s">
        <v>9</v>
      </c>
      <c r="O37" s="1042" t="s">
        <v>9</v>
      </c>
      <c r="P37" s="1042" t="s">
        <v>9</v>
      </c>
      <c r="Q37" s="1042" t="s">
        <v>9</v>
      </c>
      <c r="R37" s="526"/>
      <c r="S37" s="416"/>
    </row>
    <row r="38" spans="1:23" ht="9.75" customHeight="1" x14ac:dyDescent="0.2">
      <c r="A38" s="406"/>
      <c r="B38" s="469"/>
      <c r="C38" s="1623" t="s">
        <v>110</v>
      </c>
      <c r="D38" s="1623"/>
      <c r="E38" s="1042" t="s">
        <v>9</v>
      </c>
      <c r="F38" s="1042" t="s">
        <v>9</v>
      </c>
      <c r="G38" s="1042" t="s">
        <v>9</v>
      </c>
      <c r="H38" s="1042" t="s">
        <v>9</v>
      </c>
      <c r="I38" s="1042">
        <v>517</v>
      </c>
      <c r="J38" s="1042" t="s">
        <v>9</v>
      </c>
      <c r="K38" s="1042" t="s">
        <v>9</v>
      </c>
      <c r="L38" s="1042" t="s">
        <v>9</v>
      </c>
      <c r="M38" s="1042" t="s">
        <v>9</v>
      </c>
      <c r="N38" s="1042">
        <v>3608</v>
      </c>
      <c r="O38" s="1042" t="s">
        <v>9</v>
      </c>
      <c r="P38" s="1042" t="s">
        <v>9</v>
      </c>
      <c r="Q38" s="1042" t="s">
        <v>9</v>
      </c>
      <c r="R38" s="526"/>
      <c r="S38" s="416"/>
    </row>
    <row r="39" spans="1:23" ht="9.75" customHeight="1" x14ac:dyDescent="0.2">
      <c r="A39" s="406"/>
      <c r="B39" s="469"/>
      <c r="C39" s="1623" t="s">
        <v>109</v>
      </c>
      <c r="D39" s="1623"/>
      <c r="E39" s="1042" t="s">
        <v>9</v>
      </c>
      <c r="F39" s="1042" t="s">
        <v>9</v>
      </c>
      <c r="G39" s="1042" t="s">
        <v>9</v>
      </c>
      <c r="H39" s="1042" t="s">
        <v>9</v>
      </c>
      <c r="I39" s="1042" t="s">
        <v>9</v>
      </c>
      <c r="J39" s="1042" t="s">
        <v>9</v>
      </c>
      <c r="K39" s="1042" t="s">
        <v>9</v>
      </c>
      <c r="L39" s="1042" t="s">
        <v>9</v>
      </c>
      <c r="M39" s="1042" t="s">
        <v>9</v>
      </c>
      <c r="N39" s="1042" t="s">
        <v>9</v>
      </c>
      <c r="O39" s="1042" t="s">
        <v>9</v>
      </c>
      <c r="P39" s="1042" t="s">
        <v>9</v>
      </c>
      <c r="Q39" s="1042" t="s">
        <v>9</v>
      </c>
      <c r="R39" s="526"/>
      <c r="S39" s="416"/>
    </row>
    <row r="40" spans="1:23" s="489" customFormat="1" ht="9.75" customHeight="1" x14ac:dyDescent="0.2">
      <c r="A40" s="486"/>
      <c r="B40" s="487"/>
      <c r="C40" s="1623" t="s">
        <v>108</v>
      </c>
      <c r="D40" s="1623"/>
      <c r="E40" s="1042" t="s">
        <v>9</v>
      </c>
      <c r="F40" s="1042" t="s">
        <v>9</v>
      </c>
      <c r="G40" s="1042" t="s">
        <v>9</v>
      </c>
      <c r="H40" s="1042" t="s">
        <v>9</v>
      </c>
      <c r="I40" s="1042" t="s">
        <v>9</v>
      </c>
      <c r="J40" s="1042" t="s">
        <v>9</v>
      </c>
      <c r="K40" s="1042" t="s">
        <v>9</v>
      </c>
      <c r="L40" s="1042" t="s">
        <v>9</v>
      </c>
      <c r="M40" s="1042" t="s">
        <v>9</v>
      </c>
      <c r="N40" s="1042" t="s">
        <v>9</v>
      </c>
      <c r="O40" s="1042" t="s">
        <v>9</v>
      </c>
      <c r="P40" s="1042" t="s">
        <v>9</v>
      </c>
      <c r="Q40" s="1042" t="s">
        <v>9</v>
      </c>
      <c r="R40" s="526"/>
      <c r="S40" s="465"/>
      <c r="U40" s="1011"/>
    </row>
    <row r="41" spans="1:23" s="489" customFormat="1" ht="9.75" customHeight="1" x14ac:dyDescent="0.2">
      <c r="A41" s="486"/>
      <c r="B41" s="487"/>
      <c r="C41" s="1643" t="s">
        <v>107</v>
      </c>
      <c r="D41" s="1643"/>
      <c r="E41" s="1042" t="s">
        <v>9</v>
      </c>
      <c r="F41" s="1042" t="s">
        <v>9</v>
      </c>
      <c r="G41" s="1042" t="s">
        <v>9</v>
      </c>
      <c r="H41" s="1042" t="s">
        <v>9</v>
      </c>
      <c r="I41" s="1042" t="s">
        <v>9</v>
      </c>
      <c r="J41" s="1042" t="s">
        <v>9</v>
      </c>
      <c r="K41" s="1042" t="s">
        <v>9</v>
      </c>
      <c r="L41" s="1042" t="s">
        <v>9</v>
      </c>
      <c r="M41" s="1042" t="s">
        <v>9</v>
      </c>
      <c r="N41" s="1042" t="s">
        <v>9</v>
      </c>
      <c r="O41" s="1042" t="s">
        <v>9</v>
      </c>
      <c r="P41" s="1042" t="s">
        <v>9</v>
      </c>
      <c r="Q41" s="1042" t="s">
        <v>9</v>
      </c>
      <c r="R41" s="526"/>
      <c r="S41" s="465"/>
      <c r="U41" s="1011"/>
    </row>
    <row r="42" spans="1:23" s="420" customFormat="1" ht="27" customHeight="1" x14ac:dyDescent="0.2">
      <c r="A42" s="418"/>
      <c r="B42" s="572"/>
      <c r="C42" s="1644" t="s">
        <v>510</v>
      </c>
      <c r="D42" s="1644"/>
      <c r="E42" s="1644"/>
      <c r="F42" s="1644"/>
      <c r="G42" s="1644"/>
      <c r="H42" s="1644"/>
      <c r="I42" s="1644"/>
      <c r="J42" s="1644"/>
      <c r="K42" s="1644"/>
      <c r="L42" s="1644"/>
      <c r="M42" s="1644"/>
      <c r="N42" s="1644"/>
      <c r="O42" s="1644"/>
      <c r="P42" s="1644"/>
      <c r="Q42" s="1644"/>
      <c r="R42" s="635"/>
      <c r="S42" s="419"/>
      <c r="U42" s="1014"/>
    </row>
    <row r="43" spans="1:23" ht="13.5" customHeight="1" x14ac:dyDescent="0.2">
      <c r="A43" s="406"/>
      <c r="B43" s="469"/>
      <c r="C43" s="1634" t="s">
        <v>178</v>
      </c>
      <c r="D43" s="1635"/>
      <c r="E43" s="1635"/>
      <c r="F43" s="1635"/>
      <c r="G43" s="1635"/>
      <c r="H43" s="1635"/>
      <c r="I43" s="1635"/>
      <c r="J43" s="1635"/>
      <c r="K43" s="1635"/>
      <c r="L43" s="1635"/>
      <c r="M43" s="1635"/>
      <c r="N43" s="1635"/>
      <c r="O43" s="1635"/>
      <c r="P43" s="1635"/>
      <c r="Q43" s="1636"/>
      <c r="R43" s="416"/>
      <c r="S43" s="416"/>
    </row>
    <row r="44" spans="1:23" s="514" customFormat="1" ht="2.25" customHeight="1" x14ac:dyDescent="0.2">
      <c r="A44" s="511"/>
      <c r="B44" s="512"/>
      <c r="C44" s="1624" t="s">
        <v>78</v>
      </c>
      <c r="D44" s="1624"/>
      <c r="E44" s="892"/>
      <c r="F44" s="892"/>
      <c r="G44" s="892"/>
      <c r="H44" s="892"/>
      <c r="I44" s="892"/>
      <c r="J44" s="892"/>
      <c r="K44" s="892"/>
      <c r="L44" s="892"/>
      <c r="M44" s="892"/>
      <c r="N44" s="892"/>
      <c r="O44" s="892"/>
      <c r="P44" s="892"/>
      <c r="Q44" s="892"/>
      <c r="R44" s="446"/>
      <c r="S44" s="446"/>
      <c r="U44" s="1011"/>
    </row>
    <row r="45" spans="1:23" ht="12.75" customHeight="1" x14ac:dyDescent="0.2">
      <c r="A45" s="406"/>
      <c r="B45" s="469"/>
      <c r="C45" s="1625"/>
      <c r="D45" s="1625"/>
      <c r="E45" s="821">
        <v>2004</v>
      </c>
      <c r="F45" s="985">
        <v>2005</v>
      </c>
      <c r="G45" s="985">
        <v>2006</v>
      </c>
      <c r="H45" s="821">
        <v>2007</v>
      </c>
      <c r="I45" s="985">
        <v>2008</v>
      </c>
      <c r="J45" s="985">
        <v>2009</v>
      </c>
      <c r="K45" s="821">
        <v>2010</v>
      </c>
      <c r="L45" s="985">
        <v>2011</v>
      </c>
      <c r="M45" s="985">
        <v>2012</v>
      </c>
      <c r="N45" s="821">
        <v>2013</v>
      </c>
      <c r="O45" s="985">
        <v>2014</v>
      </c>
      <c r="P45" s="985">
        <v>2015</v>
      </c>
      <c r="Q45" s="821">
        <v>2016</v>
      </c>
      <c r="R45" s="526"/>
      <c r="S45" s="416"/>
      <c r="T45" s="993"/>
      <c r="U45" s="1015"/>
      <c r="V45" s="993"/>
      <c r="W45" s="993"/>
    </row>
    <row r="46" spans="1:23" s="990" customFormat="1" ht="11.25" customHeight="1" x14ac:dyDescent="0.2">
      <c r="A46" s="986"/>
      <c r="B46" s="987"/>
      <c r="C46" s="1651" t="s">
        <v>68</v>
      </c>
      <c r="D46" s="1651"/>
      <c r="E46" s="991">
        <v>208</v>
      </c>
      <c r="F46" s="991">
        <v>334</v>
      </c>
      <c r="G46" s="991">
        <v>396</v>
      </c>
      <c r="H46" s="991">
        <v>343</v>
      </c>
      <c r="I46" s="991">
        <v>441</v>
      </c>
      <c r="J46" s="991">
        <v>361</v>
      </c>
      <c r="K46" s="991">
        <v>352</v>
      </c>
      <c r="L46" s="991">
        <v>200</v>
      </c>
      <c r="M46" s="991">
        <v>107</v>
      </c>
      <c r="N46" s="991">
        <v>106</v>
      </c>
      <c r="O46" s="991">
        <v>174</v>
      </c>
      <c r="P46" s="991">
        <v>182</v>
      </c>
      <c r="Q46" s="991">
        <v>210</v>
      </c>
      <c r="R46" s="988"/>
      <c r="S46" s="989"/>
      <c r="T46" s="993"/>
      <c r="U46" s="1035"/>
      <c r="V46" s="993"/>
      <c r="W46" s="993"/>
    </row>
    <row r="47" spans="1:23" s="990" customFormat="1" ht="11.25" customHeight="1" x14ac:dyDescent="0.2">
      <c r="A47" s="986"/>
      <c r="B47" s="987"/>
      <c r="C47" s="1652" t="s">
        <v>411</v>
      </c>
      <c r="D47" s="1651"/>
      <c r="E47" s="991">
        <f>SUM(E48:E52)</f>
        <v>167</v>
      </c>
      <c r="F47" s="991">
        <f t="shared" ref="F47:Q47" si="3">SUM(F48:F52)</f>
        <v>277</v>
      </c>
      <c r="G47" s="991">
        <f t="shared" si="3"/>
        <v>258</v>
      </c>
      <c r="H47" s="991">
        <f t="shared" si="3"/>
        <v>268</v>
      </c>
      <c r="I47" s="991">
        <f t="shared" si="3"/>
        <v>304</v>
      </c>
      <c r="J47" s="991">
        <f t="shared" si="3"/>
        <v>258</v>
      </c>
      <c r="K47" s="991">
        <f t="shared" si="3"/>
        <v>234</v>
      </c>
      <c r="L47" s="991">
        <f t="shared" si="3"/>
        <v>182</v>
      </c>
      <c r="M47" s="991">
        <f t="shared" si="3"/>
        <v>93</v>
      </c>
      <c r="N47" s="991">
        <f t="shared" si="3"/>
        <v>97</v>
      </c>
      <c r="O47" s="991">
        <f t="shared" si="3"/>
        <v>161</v>
      </c>
      <c r="P47" s="991">
        <f t="shared" si="3"/>
        <v>145</v>
      </c>
      <c r="Q47" s="991">
        <f t="shared" si="3"/>
        <v>175</v>
      </c>
      <c r="R47" s="988"/>
      <c r="S47" s="989"/>
      <c r="T47" s="993"/>
      <c r="U47" s="1015"/>
      <c r="V47" s="993"/>
      <c r="W47" s="993"/>
    </row>
    <row r="48" spans="1:23" s="489" customFormat="1" ht="10.5" customHeight="1" x14ac:dyDescent="0.2">
      <c r="A48" s="486"/>
      <c r="B48" s="487"/>
      <c r="C48" s="983"/>
      <c r="D48" s="576" t="s">
        <v>244</v>
      </c>
      <c r="E48" s="1042">
        <v>100</v>
      </c>
      <c r="F48" s="1042">
        <v>151</v>
      </c>
      <c r="G48" s="1042">
        <v>153</v>
      </c>
      <c r="H48" s="1042">
        <v>160</v>
      </c>
      <c r="I48" s="1042">
        <v>172</v>
      </c>
      <c r="J48" s="1042">
        <v>142</v>
      </c>
      <c r="K48" s="1042">
        <v>141</v>
      </c>
      <c r="L48" s="1042">
        <v>93</v>
      </c>
      <c r="M48" s="1042">
        <v>36</v>
      </c>
      <c r="N48" s="1042">
        <v>27</v>
      </c>
      <c r="O48" s="1042">
        <v>49</v>
      </c>
      <c r="P48" s="1042">
        <v>65</v>
      </c>
      <c r="Q48" s="1042">
        <v>69</v>
      </c>
      <c r="R48" s="526"/>
      <c r="S48" s="465"/>
      <c r="T48" s="993"/>
      <c r="U48" s="1015"/>
      <c r="V48" s="993"/>
      <c r="W48" s="993"/>
    </row>
    <row r="49" spans="1:23" s="489" customFormat="1" ht="10.5" customHeight="1" x14ac:dyDescent="0.2">
      <c r="A49" s="486"/>
      <c r="B49" s="487"/>
      <c r="C49" s="983"/>
      <c r="D49" s="576" t="s">
        <v>245</v>
      </c>
      <c r="E49" s="1042">
        <v>15</v>
      </c>
      <c r="F49" s="1042">
        <v>28</v>
      </c>
      <c r="G49" s="1042">
        <v>26</v>
      </c>
      <c r="H49" s="1042">
        <v>27</v>
      </c>
      <c r="I49" s="1042">
        <v>27</v>
      </c>
      <c r="J49" s="1042">
        <v>22</v>
      </c>
      <c r="K49" s="1042">
        <v>25</v>
      </c>
      <c r="L49" s="1042">
        <v>22</v>
      </c>
      <c r="M49" s="1042">
        <v>9</v>
      </c>
      <c r="N49" s="1042">
        <v>18</v>
      </c>
      <c r="O49" s="1042">
        <v>23</v>
      </c>
      <c r="P49" s="1042">
        <v>20</v>
      </c>
      <c r="Q49" s="1042">
        <v>19</v>
      </c>
      <c r="R49" s="526"/>
      <c r="S49" s="465"/>
      <c r="T49" s="993"/>
      <c r="U49" s="1015"/>
      <c r="V49" s="993"/>
      <c r="W49" s="993"/>
    </row>
    <row r="50" spans="1:23" s="489" customFormat="1" ht="10.5" customHeight="1" x14ac:dyDescent="0.2">
      <c r="A50" s="486"/>
      <c r="B50" s="487"/>
      <c r="C50" s="983"/>
      <c r="D50" s="1139" t="s">
        <v>246</v>
      </c>
      <c r="E50" s="1042">
        <v>46</v>
      </c>
      <c r="F50" s="1042">
        <v>73</v>
      </c>
      <c r="G50" s="1042">
        <v>65</v>
      </c>
      <c r="H50" s="1042">
        <v>64</v>
      </c>
      <c r="I50" s="1042">
        <v>97</v>
      </c>
      <c r="J50" s="1042">
        <v>87</v>
      </c>
      <c r="K50" s="1042">
        <v>64</v>
      </c>
      <c r="L50" s="1042">
        <v>55</v>
      </c>
      <c r="M50" s="1042">
        <v>40</v>
      </c>
      <c r="N50" s="1042">
        <v>49</v>
      </c>
      <c r="O50" s="1042">
        <v>80</v>
      </c>
      <c r="P50" s="1042">
        <v>53</v>
      </c>
      <c r="Q50" s="1042">
        <v>58</v>
      </c>
      <c r="R50" s="526"/>
      <c r="S50" s="465"/>
      <c r="T50" s="993"/>
      <c r="U50" s="1015"/>
      <c r="V50" s="993"/>
      <c r="W50" s="993"/>
    </row>
    <row r="51" spans="1:23" s="489" customFormat="1" ht="10.5" customHeight="1" x14ac:dyDescent="0.2">
      <c r="A51" s="486"/>
      <c r="B51" s="487"/>
      <c r="C51" s="983"/>
      <c r="D51" s="1139" t="s">
        <v>248</v>
      </c>
      <c r="E51" s="1042" t="s">
        <v>410</v>
      </c>
      <c r="F51" s="1042">
        <v>1</v>
      </c>
      <c r="G51" s="1042" t="s">
        <v>9</v>
      </c>
      <c r="H51" s="1042" t="s">
        <v>9</v>
      </c>
      <c r="I51" s="1042" t="s">
        <v>9</v>
      </c>
      <c r="J51" s="1042" t="s">
        <v>9</v>
      </c>
      <c r="K51" s="1042" t="s">
        <v>9</v>
      </c>
      <c r="L51" s="1042" t="s">
        <v>9</v>
      </c>
      <c r="M51" s="1042" t="s">
        <v>9</v>
      </c>
      <c r="N51" s="1042" t="s">
        <v>9</v>
      </c>
      <c r="O51" s="1042" t="s">
        <v>9</v>
      </c>
      <c r="P51" s="1042" t="s">
        <v>9</v>
      </c>
      <c r="Q51" s="1042" t="s">
        <v>9</v>
      </c>
      <c r="R51" s="526"/>
      <c r="S51" s="465"/>
      <c r="T51" s="993"/>
      <c r="U51" s="1015"/>
      <c r="V51" s="993"/>
      <c r="W51" s="993"/>
    </row>
    <row r="52" spans="1:23" s="489" customFormat="1" ht="10.5" customHeight="1" x14ac:dyDescent="0.2">
      <c r="A52" s="486"/>
      <c r="B52" s="487"/>
      <c r="C52" s="983"/>
      <c r="D52" s="576" t="s">
        <v>247</v>
      </c>
      <c r="E52" s="1043">
        <v>6</v>
      </c>
      <c r="F52" s="1043">
        <v>24</v>
      </c>
      <c r="G52" s="1043">
        <v>14</v>
      </c>
      <c r="H52" s="1043">
        <v>17</v>
      </c>
      <c r="I52" s="1043">
        <v>8</v>
      </c>
      <c r="J52" s="1043">
        <v>7</v>
      </c>
      <c r="K52" s="1043">
        <v>4</v>
      </c>
      <c r="L52" s="1043">
        <v>12</v>
      </c>
      <c r="M52" s="1043">
        <v>8</v>
      </c>
      <c r="N52" s="1043">
        <v>3</v>
      </c>
      <c r="O52" s="1043">
        <v>9</v>
      </c>
      <c r="P52" s="1043">
        <v>7</v>
      </c>
      <c r="Q52" s="1043">
        <v>29</v>
      </c>
      <c r="R52" s="526"/>
      <c r="S52" s="465"/>
      <c r="T52" s="993"/>
      <c r="U52" s="1015"/>
      <c r="V52" s="993"/>
      <c r="W52" s="993"/>
    </row>
    <row r="53" spans="1:23" s="990" customFormat="1" ht="11.25" customHeight="1" x14ac:dyDescent="0.2">
      <c r="A53" s="986"/>
      <c r="B53" s="987"/>
      <c r="C53" s="1651" t="s">
        <v>412</v>
      </c>
      <c r="D53" s="1651"/>
      <c r="E53" s="991">
        <f>SUM(E54:E56)</f>
        <v>41</v>
      </c>
      <c r="F53" s="991">
        <f t="shared" ref="F53:Q53" si="4">SUM(F54:F56)</f>
        <v>57</v>
      </c>
      <c r="G53" s="991">
        <f t="shared" si="4"/>
        <v>138</v>
      </c>
      <c r="H53" s="991">
        <f t="shared" si="4"/>
        <v>75</v>
      </c>
      <c r="I53" s="991">
        <f t="shared" si="4"/>
        <v>137</v>
      </c>
      <c r="J53" s="991">
        <f t="shared" si="4"/>
        <v>103</v>
      </c>
      <c r="K53" s="991">
        <f t="shared" si="4"/>
        <v>118</v>
      </c>
      <c r="L53" s="991">
        <f t="shared" si="4"/>
        <v>18</v>
      </c>
      <c r="M53" s="991">
        <f t="shared" si="4"/>
        <v>14</v>
      </c>
      <c r="N53" s="991">
        <f t="shared" si="4"/>
        <v>9</v>
      </c>
      <c r="O53" s="991">
        <f t="shared" si="4"/>
        <v>13</v>
      </c>
      <c r="P53" s="991">
        <f t="shared" si="4"/>
        <v>37</v>
      </c>
      <c r="Q53" s="991">
        <f t="shared" si="4"/>
        <v>35</v>
      </c>
      <c r="R53" s="988"/>
      <c r="S53" s="989"/>
      <c r="T53" s="993"/>
      <c r="U53" s="1015"/>
      <c r="V53" s="993"/>
      <c r="W53" s="993"/>
    </row>
    <row r="54" spans="1:23" s="489" customFormat="1" ht="10.5" customHeight="1" x14ac:dyDescent="0.2">
      <c r="A54" s="486"/>
      <c r="B54" s="487"/>
      <c r="C54" s="1138"/>
      <c r="D54" s="1139" t="s">
        <v>494</v>
      </c>
      <c r="E54" s="1042" t="s">
        <v>410</v>
      </c>
      <c r="F54" s="1042" t="s">
        <v>410</v>
      </c>
      <c r="G54" s="1042" t="s">
        <v>9</v>
      </c>
      <c r="H54" s="1042" t="s">
        <v>9</v>
      </c>
      <c r="I54" s="1042" t="s">
        <v>9</v>
      </c>
      <c r="J54" s="1043">
        <v>1</v>
      </c>
      <c r="K54" s="1043" t="s">
        <v>9</v>
      </c>
      <c r="L54" s="1043">
        <v>1</v>
      </c>
      <c r="M54" s="1043">
        <v>1</v>
      </c>
      <c r="N54" s="1042" t="s">
        <v>9</v>
      </c>
      <c r="O54" s="1042" t="s">
        <v>9</v>
      </c>
      <c r="P54" s="1042" t="s">
        <v>9</v>
      </c>
      <c r="Q54" s="1042" t="s">
        <v>9</v>
      </c>
      <c r="R54" s="526"/>
      <c r="S54" s="465"/>
      <c r="T54" s="993"/>
      <c r="U54" s="1015"/>
      <c r="V54" s="993"/>
      <c r="W54" s="993"/>
    </row>
    <row r="55" spans="1:23" s="489" customFormat="1" ht="10.5" customHeight="1" x14ac:dyDescent="0.2">
      <c r="A55" s="486"/>
      <c r="B55" s="487"/>
      <c r="C55" s="983"/>
      <c r="D55" s="576" t="s">
        <v>249</v>
      </c>
      <c r="E55" s="1043">
        <v>1</v>
      </c>
      <c r="F55" s="1043">
        <v>1</v>
      </c>
      <c r="G55" s="1043">
        <v>1</v>
      </c>
      <c r="H55" s="1043">
        <v>1</v>
      </c>
      <c r="I55" s="1043" t="s">
        <v>9</v>
      </c>
      <c r="J55" s="1043">
        <v>1</v>
      </c>
      <c r="K55" s="1043">
        <v>2</v>
      </c>
      <c r="L55" s="1043" t="s">
        <v>9</v>
      </c>
      <c r="M55" s="1043">
        <v>1</v>
      </c>
      <c r="N55" s="1043" t="s">
        <v>9</v>
      </c>
      <c r="O55" s="1043" t="s">
        <v>9</v>
      </c>
      <c r="P55" s="1043">
        <v>1</v>
      </c>
      <c r="Q55" s="1043" t="s">
        <v>9</v>
      </c>
      <c r="R55" s="526"/>
      <c r="S55" s="465"/>
      <c r="T55" s="993"/>
      <c r="U55" s="1015"/>
      <c r="V55" s="993"/>
      <c r="W55" s="993"/>
    </row>
    <row r="56" spans="1:23" s="489" customFormat="1" ht="10.5" customHeight="1" x14ac:dyDescent="0.2">
      <c r="A56" s="486"/>
      <c r="B56" s="487"/>
      <c r="C56" s="983"/>
      <c r="D56" s="576" t="s">
        <v>250</v>
      </c>
      <c r="E56" s="1043">
        <v>40</v>
      </c>
      <c r="F56" s="1043">
        <v>56</v>
      </c>
      <c r="G56" s="1043">
        <v>137</v>
      </c>
      <c r="H56" s="1043">
        <v>74</v>
      </c>
      <c r="I56" s="1043">
        <v>137</v>
      </c>
      <c r="J56" s="1043">
        <v>101</v>
      </c>
      <c r="K56" s="1043">
        <v>116</v>
      </c>
      <c r="L56" s="1043">
        <v>17</v>
      </c>
      <c r="M56" s="1043">
        <v>12</v>
      </c>
      <c r="N56" s="1043">
        <v>9</v>
      </c>
      <c r="O56" s="1043">
        <v>13</v>
      </c>
      <c r="P56" s="1043">
        <v>36</v>
      </c>
      <c r="Q56" s="1043">
        <v>35</v>
      </c>
      <c r="R56" s="526"/>
      <c r="S56" s="465"/>
      <c r="T56" s="993"/>
      <c r="U56" s="1015"/>
      <c r="V56" s="993"/>
      <c r="W56" s="993"/>
    </row>
    <row r="57" spans="1:23" s="790" customFormat="1" ht="13.5" customHeight="1" x14ac:dyDescent="0.2">
      <c r="A57" s="787"/>
      <c r="B57" s="768"/>
      <c r="C57" s="500" t="s">
        <v>435</v>
      </c>
      <c r="D57" s="788"/>
      <c r="E57" s="471"/>
      <c r="F57" s="471"/>
      <c r="G57" s="501"/>
      <c r="H57" s="501"/>
      <c r="I57" s="1622"/>
      <c r="J57" s="1622"/>
      <c r="K57" s="1622"/>
      <c r="L57" s="1622"/>
      <c r="M57" s="1622"/>
      <c r="N57" s="1622"/>
      <c r="O57" s="1622"/>
      <c r="P57" s="1622"/>
      <c r="Q57" s="1622"/>
      <c r="R57" s="789"/>
      <c r="S57" s="501"/>
      <c r="T57" s="993"/>
      <c r="U57" s="1015"/>
      <c r="V57" s="993"/>
      <c r="W57" s="993"/>
    </row>
    <row r="58" spans="1:23" s="456" customFormat="1" ht="11.25" customHeight="1" thickBot="1" x14ac:dyDescent="0.25">
      <c r="A58" s="491"/>
      <c r="B58" s="502"/>
      <c r="C58" s="1140" t="s">
        <v>495</v>
      </c>
      <c r="D58" s="503"/>
      <c r="E58" s="505"/>
      <c r="F58" s="505"/>
      <c r="G58" s="505"/>
      <c r="H58" s="505"/>
      <c r="I58" s="505"/>
      <c r="J58" s="505"/>
      <c r="K58" s="505"/>
      <c r="L58" s="505"/>
      <c r="M58" s="505"/>
      <c r="N58" s="505"/>
      <c r="O58" s="505"/>
      <c r="P58" s="505"/>
      <c r="Q58" s="472" t="s">
        <v>73</v>
      </c>
      <c r="R58" s="506"/>
      <c r="S58" s="507"/>
      <c r="T58" s="993"/>
      <c r="U58" s="1015"/>
      <c r="V58" s="993"/>
      <c r="W58" s="993"/>
    </row>
    <row r="59" spans="1:23" ht="13.5" customHeight="1" thickBot="1" x14ac:dyDescent="0.25">
      <c r="A59" s="406"/>
      <c r="B59" s="502"/>
      <c r="C59" s="1648" t="s">
        <v>299</v>
      </c>
      <c r="D59" s="1649"/>
      <c r="E59" s="1649"/>
      <c r="F59" s="1649"/>
      <c r="G59" s="1649"/>
      <c r="H59" s="1649"/>
      <c r="I59" s="1649"/>
      <c r="J59" s="1649"/>
      <c r="K59" s="1649"/>
      <c r="L59" s="1649"/>
      <c r="M59" s="1649"/>
      <c r="N59" s="1649"/>
      <c r="O59" s="1649"/>
      <c r="P59" s="1649"/>
      <c r="Q59" s="1650"/>
      <c r="R59" s="472"/>
      <c r="S59" s="458"/>
      <c r="T59" s="993"/>
      <c r="U59" s="1015"/>
      <c r="V59" s="993"/>
      <c r="W59" s="993"/>
    </row>
    <row r="60" spans="1:23" ht="3.75" customHeight="1" x14ac:dyDescent="0.2">
      <c r="A60" s="406"/>
      <c r="B60" s="502"/>
      <c r="C60" s="1645" t="s">
        <v>69</v>
      </c>
      <c r="D60" s="1645"/>
      <c r="F60" s="1000"/>
      <c r="G60" s="1000"/>
      <c r="H60" s="1000"/>
      <c r="I60" s="1000"/>
      <c r="J60" s="1000"/>
      <c r="K60" s="1000"/>
      <c r="L60" s="1000"/>
      <c r="M60" s="509"/>
      <c r="N60" s="509"/>
      <c r="O60" s="509"/>
      <c r="P60" s="509"/>
      <c r="Q60" s="509"/>
      <c r="R60" s="506"/>
      <c r="S60" s="458"/>
      <c r="T60" s="993"/>
      <c r="U60" s="1015"/>
      <c r="V60" s="993"/>
      <c r="W60" s="993"/>
    </row>
    <row r="61" spans="1:23" ht="11.25" customHeight="1" x14ac:dyDescent="0.2">
      <c r="A61" s="406"/>
      <c r="B61" s="469"/>
      <c r="C61" s="1646"/>
      <c r="D61" s="1646"/>
      <c r="E61" s="1563">
        <v>2016</v>
      </c>
      <c r="F61" s="1563"/>
      <c r="G61" s="1563"/>
      <c r="H61" s="1626"/>
      <c r="I61" s="1627">
        <v>2017</v>
      </c>
      <c r="J61" s="1563"/>
      <c r="K61" s="1563"/>
      <c r="L61" s="1563"/>
      <c r="M61" s="1563"/>
      <c r="N61" s="1563"/>
      <c r="O61" s="1563"/>
      <c r="P61" s="1563"/>
      <c r="Q61" s="1563"/>
      <c r="R61" s="458"/>
      <c r="S61" s="458"/>
      <c r="T61" s="1046"/>
      <c r="U61" s="1015"/>
      <c r="V61" s="993"/>
      <c r="W61" s="993"/>
    </row>
    <row r="62" spans="1:23" ht="12.75" customHeight="1" x14ac:dyDescent="0.2">
      <c r="A62" s="406"/>
      <c r="B62" s="469"/>
      <c r="C62" s="421"/>
      <c r="D62" s="421"/>
      <c r="E62" s="1048" t="s">
        <v>97</v>
      </c>
      <c r="F62" s="1048" t="s">
        <v>96</v>
      </c>
      <c r="G62" s="1048" t="s">
        <v>95</v>
      </c>
      <c r="H62" s="1048" t="s">
        <v>94</v>
      </c>
      <c r="I62" s="1048" t="s">
        <v>93</v>
      </c>
      <c r="J62" s="1048" t="s">
        <v>104</v>
      </c>
      <c r="K62" s="1048" t="s">
        <v>103</v>
      </c>
      <c r="L62" s="1048" t="s">
        <v>102</v>
      </c>
      <c r="M62" s="1048" t="s">
        <v>101</v>
      </c>
      <c r="N62" s="1048" t="s">
        <v>100</v>
      </c>
      <c r="O62" s="1048" t="s">
        <v>99</v>
      </c>
      <c r="P62" s="1048" t="s">
        <v>98</v>
      </c>
      <c r="Q62" s="1048" t="s">
        <v>97</v>
      </c>
      <c r="R62" s="506"/>
      <c r="S62" s="458"/>
      <c r="T62" s="1046"/>
      <c r="U62" s="1015"/>
      <c r="V62" s="993"/>
      <c r="W62" s="993"/>
    </row>
    <row r="63" spans="1:23" ht="10.5" customHeight="1" x14ac:dyDescent="0.2">
      <c r="A63" s="406"/>
      <c r="B63" s="502"/>
      <c r="C63" s="1647" t="s">
        <v>92</v>
      </c>
      <c r="D63" s="1647"/>
      <c r="E63" s="1047"/>
      <c r="F63" s="1047"/>
      <c r="G63" s="1044"/>
      <c r="H63" s="1044"/>
      <c r="I63" s="1044"/>
      <c r="J63" s="1044"/>
      <c r="K63" s="1044"/>
      <c r="L63" s="1044"/>
      <c r="M63" s="1044"/>
      <c r="N63" s="1044"/>
      <c r="O63" s="1044"/>
      <c r="P63" s="1044"/>
      <c r="Q63" s="1044"/>
      <c r="R63" s="506"/>
      <c r="S63" s="458"/>
      <c r="T63" s="1046"/>
      <c r="U63" s="1015"/>
      <c r="V63" s="993"/>
      <c r="W63" s="993"/>
    </row>
    <row r="64" spans="1:23" s="514" customFormat="1" ht="9.75" customHeight="1" x14ac:dyDescent="0.2">
      <c r="A64" s="511"/>
      <c r="B64" s="512"/>
      <c r="C64" s="513" t="s">
        <v>91</v>
      </c>
      <c r="D64" s="432"/>
      <c r="E64" s="1045">
        <v>0.69</v>
      </c>
      <c r="F64" s="1045">
        <v>0.34</v>
      </c>
      <c r="G64" s="1045">
        <v>-0.5</v>
      </c>
      <c r="H64" s="1045">
        <v>0.04</v>
      </c>
      <c r="I64" s="1045">
        <v>-0.59</v>
      </c>
      <c r="J64" s="1045">
        <v>-0.23</v>
      </c>
      <c r="K64" s="1045">
        <v>1.75</v>
      </c>
      <c r="L64" s="1045">
        <v>0.95</v>
      </c>
      <c r="M64" s="1045">
        <v>-0.24</v>
      </c>
      <c r="N64" s="1045">
        <v>-0.4</v>
      </c>
      <c r="O64" s="1045">
        <v>-0.67</v>
      </c>
      <c r="P64" s="1045">
        <v>0.01</v>
      </c>
      <c r="Q64" s="1045">
        <v>0.95</v>
      </c>
      <c r="R64" s="446"/>
      <c r="S64" s="446"/>
      <c r="T64" s="993"/>
      <c r="U64" s="1015"/>
      <c r="V64" s="993"/>
      <c r="W64" s="993"/>
    </row>
    <row r="65" spans="1:23" s="514" customFormat="1" ht="9.75" customHeight="1" x14ac:dyDescent="0.2">
      <c r="A65" s="511"/>
      <c r="B65" s="512"/>
      <c r="C65" s="513" t="s">
        <v>90</v>
      </c>
      <c r="D65" s="432"/>
      <c r="E65" s="1045">
        <v>0.63</v>
      </c>
      <c r="F65" s="1045">
        <v>0.88</v>
      </c>
      <c r="G65" s="1045">
        <v>0.57999999999999996</v>
      </c>
      <c r="H65" s="1045">
        <v>0.88</v>
      </c>
      <c r="I65" s="1045">
        <v>1.33</v>
      </c>
      <c r="J65" s="1045">
        <v>1.55</v>
      </c>
      <c r="K65" s="1045">
        <v>1.37</v>
      </c>
      <c r="L65" s="1045">
        <v>1.98</v>
      </c>
      <c r="M65" s="1045">
        <v>1.45</v>
      </c>
      <c r="N65" s="1045">
        <v>0.91</v>
      </c>
      <c r="O65" s="1045">
        <v>0.9</v>
      </c>
      <c r="P65" s="1045">
        <v>1.1399999999999999</v>
      </c>
      <c r="Q65" s="1045">
        <v>1.39</v>
      </c>
      <c r="R65" s="446"/>
      <c r="S65" s="446"/>
      <c r="T65" s="993"/>
      <c r="U65" s="1015"/>
      <c r="V65" s="993"/>
      <c r="W65" s="993"/>
    </row>
    <row r="66" spans="1:23" s="514" customFormat="1" ht="11.25" customHeight="1" x14ac:dyDescent="0.2">
      <c r="A66" s="511"/>
      <c r="B66" s="512"/>
      <c r="C66" s="513" t="s">
        <v>258</v>
      </c>
      <c r="D66" s="432"/>
      <c r="E66" s="1045">
        <v>0.55000000000000004</v>
      </c>
      <c r="F66" s="1045">
        <v>0.56999999999999995</v>
      </c>
      <c r="G66" s="1045">
        <v>0.56999999999999995</v>
      </c>
      <c r="H66" s="1045">
        <v>0.61</v>
      </c>
      <c r="I66" s="1045">
        <v>0.65</v>
      </c>
      <c r="J66" s="1045">
        <v>0.75</v>
      </c>
      <c r="K66" s="1045">
        <v>0.82</v>
      </c>
      <c r="L66" s="1045">
        <v>0.95</v>
      </c>
      <c r="M66" s="1045">
        <v>1.04</v>
      </c>
      <c r="N66" s="1045">
        <v>1.07</v>
      </c>
      <c r="O66" s="1045">
        <v>1.1000000000000001</v>
      </c>
      <c r="P66" s="1045">
        <v>1.1299999999999999</v>
      </c>
      <c r="Q66" s="1045">
        <v>1.2</v>
      </c>
      <c r="R66" s="446"/>
      <c r="S66" s="446"/>
      <c r="T66" s="993"/>
      <c r="U66" s="1015"/>
      <c r="V66" s="993"/>
      <c r="W66" s="993"/>
    </row>
    <row r="67" spans="1:23" ht="11.25" customHeight="1" x14ac:dyDescent="0.2">
      <c r="A67" s="406"/>
      <c r="B67" s="502"/>
      <c r="C67" s="976" t="s">
        <v>89</v>
      </c>
      <c r="D67" s="510"/>
      <c r="E67" s="515"/>
      <c r="F67" s="181"/>
      <c r="G67" s="563"/>
      <c r="H67" s="563"/>
      <c r="I67" s="563"/>
      <c r="J67" s="85"/>
      <c r="K67" s="515"/>
      <c r="L67" s="563"/>
      <c r="M67" s="563"/>
      <c r="N67" s="563"/>
      <c r="O67" s="563"/>
      <c r="P67" s="563"/>
      <c r="Q67" s="516"/>
      <c r="R67" s="506"/>
      <c r="S67" s="458"/>
      <c r="T67" s="993"/>
      <c r="U67" s="1015"/>
      <c r="V67" s="993"/>
      <c r="W67" s="993"/>
    </row>
    <row r="68" spans="1:23" ht="9.75" customHeight="1" x14ac:dyDescent="0.2">
      <c r="A68" s="406"/>
      <c r="B68" s="517"/>
      <c r="C68" s="467"/>
      <c r="D68" s="766" t="s">
        <v>666</v>
      </c>
      <c r="E68" s="604"/>
      <c r="F68" s="606"/>
      <c r="G68" s="80"/>
      <c r="H68" s="80"/>
      <c r="I68" s="80"/>
      <c r="J68" s="607">
        <v>27.325131905543422</v>
      </c>
      <c r="K68" s="515"/>
      <c r="L68" s="563"/>
      <c r="M68" s="563"/>
      <c r="N68" s="563"/>
      <c r="O68" s="563"/>
      <c r="P68" s="563"/>
      <c r="Q68" s="984">
        <f>+J68</f>
        <v>27.325131905543422</v>
      </c>
      <c r="R68" s="506"/>
      <c r="S68" s="458"/>
      <c r="T68" s="993"/>
      <c r="U68" s="1015"/>
      <c r="V68" s="993"/>
      <c r="W68" s="993"/>
    </row>
    <row r="69" spans="1:23" ht="9.75" customHeight="1" x14ac:dyDescent="0.2">
      <c r="A69" s="406"/>
      <c r="B69" s="518"/>
      <c r="C69" s="432"/>
      <c r="D69" s="608" t="s">
        <v>667</v>
      </c>
      <c r="E69" s="609"/>
      <c r="F69" s="609"/>
      <c r="G69" s="609"/>
      <c r="H69" s="609"/>
      <c r="I69" s="609"/>
      <c r="J69" s="607">
        <v>13.248965142371327</v>
      </c>
      <c r="K69" s="515"/>
      <c r="L69" s="200"/>
      <c r="M69" s="563"/>
      <c r="N69" s="563"/>
      <c r="O69" s="563"/>
      <c r="P69" s="563"/>
      <c r="Q69" s="984">
        <f t="shared" ref="Q69:Q72" si="5">+J69</f>
        <v>13.248965142371327</v>
      </c>
      <c r="R69" s="519"/>
      <c r="S69" s="519"/>
    </row>
    <row r="70" spans="1:23" ht="9.75" customHeight="1" x14ac:dyDescent="0.2">
      <c r="A70" s="406"/>
      <c r="B70" s="518"/>
      <c r="C70" s="432"/>
      <c r="D70" s="608" t="s">
        <v>668</v>
      </c>
      <c r="E70" s="604"/>
      <c r="F70" s="182"/>
      <c r="G70" s="182"/>
      <c r="H70" s="80"/>
      <c r="I70" s="183"/>
      <c r="J70" s="607">
        <v>8.9354647720544698</v>
      </c>
      <c r="K70" s="515"/>
      <c r="L70" s="200"/>
      <c r="M70" s="563"/>
      <c r="N70" s="563"/>
      <c r="O70" s="563"/>
      <c r="P70" s="563"/>
      <c r="Q70" s="984">
        <f t="shared" si="5"/>
        <v>8.9354647720544698</v>
      </c>
      <c r="R70" s="520"/>
      <c r="S70" s="458"/>
    </row>
    <row r="71" spans="1:23" ht="9.75" customHeight="1" x14ac:dyDescent="0.2">
      <c r="A71" s="406"/>
      <c r="B71" s="518"/>
      <c r="C71" s="432"/>
      <c r="D71" s="608" t="s">
        <v>669</v>
      </c>
      <c r="E71" s="610"/>
      <c r="F71" s="608"/>
      <c r="G71" s="608"/>
      <c r="H71" s="608"/>
      <c r="I71" s="608"/>
      <c r="J71" s="607">
        <v>1.8017673873736095</v>
      </c>
      <c r="K71" s="515"/>
      <c r="L71" s="200"/>
      <c r="M71" s="563"/>
      <c r="N71" s="563"/>
      <c r="O71" s="563"/>
      <c r="P71" s="563"/>
      <c r="Q71" s="984">
        <f t="shared" si="5"/>
        <v>1.8017673873736095</v>
      </c>
      <c r="R71" s="520"/>
      <c r="S71" s="458"/>
    </row>
    <row r="72" spans="1:23" ht="9.75" customHeight="1" x14ac:dyDescent="0.2">
      <c r="A72" s="406"/>
      <c r="B72" s="518"/>
      <c r="C72" s="432"/>
      <c r="D72" s="611" t="s">
        <v>670</v>
      </c>
      <c r="E72" s="612"/>
      <c r="F72" s="612"/>
      <c r="G72" s="612"/>
      <c r="H72" s="612"/>
      <c r="I72" s="612"/>
      <c r="J72" s="607">
        <v>1.7252030660107609</v>
      </c>
      <c r="K72" s="515"/>
      <c r="L72" s="200"/>
      <c r="M72" s="563"/>
      <c r="N72" s="563"/>
      <c r="O72" s="563"/>
      <c r="P72" s="563"/>
      <c r="Q72" s="984">
        <f t="shared" si="5"/>
        <v>1.7252030660107609</v>
      </c>
      <c r="R72" s="520"/>
      <c r="S72" s="458"/>
    </row>
    <row r="73" spans="1:23" ht="9.75" customHeight="1" x14ac:dyDescent="0.2">
      <c r="A73" s="406"/>
      <c r="B73" s="518"/>
      <c r="C73" s="432"/>
      <c r="D73" s="608" t="s">
        <v>671</v>
      </c>
      <c r="E73" s="182"/>
      <c r="F73" s="182"/>
      <c r="G73" s="182"/>
      <c r="H73" s="80"/>
      <c r="I73" s="183"/>
      <c r="J73" s="516">
        <v>-30.838780909806985</v>
      </c>
      <c r="K73" s="515"/>
      <c r="L73" s="200"/>
      <c r="M73" s="563"/>
      <c r="N73" s="563"/>
      <c r="O73" s="563"/>
      <c r="P73" s="563"/>
      <c r="Q73" s="515"/>
      <c r="R73" s="520"/>
      <c r="S73" s="458"/>
    </row>
    <row r="74" spans="1:23" ht="9.75" customHeight="1" x14ac:dyDescent="0.2">
      <c r="A74" s="406"/>
      <c r="B74" s="518"/>
      <c r="C74" s="432"/>
      <c r="D74" s="608" t="s">
        <v>672</v>
      </c>
      <c r="E74" s="605"/>
      <c r="F74" s="183"/>
      <c r="G74" s="183"/>
      <c r="H74" s="80"/>
      <c r="I74" s="183"/>
      <c r="J74" s="516">
        <v>-8.352045670789721</v>
      </c>
      <c r="K74" s="515"/>
      <c r="L74" s="200"/>
      <c r="M74" s="563"/>
      <c r="N74" s="563"/>
      <c r="O74" s="563"/>
      <c r="P74" s="563"/>
      <c r="Q74" s="613"/>
      <c r="R74" s="520"/>
      <c r="S74" s="458"/>
    </row>
    <row r="75" spans="1:23" ht="9.75" customHeight="1" x14ac:dyDescent="0.2">
      <c r="A75" s="406"/>
      <c r="B75" s="518"/>
      <c r="C75" s="432"/>
      <c r="D75" s="608" t="s">
        <v>673</v>
      </c>
      <c r="E75" s="605"/>
      <c r="F75" s="183"/>
      <c r="G75" s="183"/>
      <c r="H75" s="80"/>
      <c r="I75" s="183"/>
      <c r="J75" s="516">
        <v>-4.5417441816318016</v>
      </c>
      <c r="K75" s="515"/>
      <c r="L75" s="200"/>
      <c r="M75" s="563"/>
      <c r="N75" s="563"/>
      <c r="O75" s="563"/>
      <c r="P75" s="563"/>
      <c r="Q75" s="613"/>
      <c r="R75" s="520"/>
      <c r="S75" s="458"/>
    </row>
    <row r="76" spans="1:23" ht="9.75" customHeight="1" x14ac:dyDescent="0.2">
      <c r="A76" s="406"/>
      <c r="B76" s="518"/>
      <c r="C76" s="432"/>
      <c r="D76" s="608" t="s">
        <v>674</v>
      </c>
      <c r="E76" s="605"/>
      <c r="F76" s="183"/>
      <c r="G76" s="183"/>
      <c r="H76" s="80"/>
      <c r="I76" s="183"/>
      <c r="J76" s="516">
        <v>-2.684281218050244</v>
      </c>
      <c r="K76" s="515"/>
      <c r="L76" s="200"/>
      <c r="M76" s="563"/>
      <c r="N76" s="563"/>
      <c r="O76" s="563"/>
      <c r="P76" s="563"/>
      <c r="Q76" s="613"/>
      <c r="R76" s="520"/>
      <c r="S76" s="458"/>
    </row>
    <row r="77" spans="1:23" ht="9.75" customHeight="1" x14ac:dyDescent="0.2">
      <c r="A77" s="406"/>
      <c r="B77" s="518"/>
      <c r="C77" s="432"/>
      <c r="D77" s="608" t="s">
        <v>675</v>
      </c>
      <c r="E77" s="605"/>
      <c r="F77" s="182"/>
      <c r="G77" s="182"/>
      <c r="H77" s="80"/>
      <c r="I77" s="183"/>
      <c r="J77" s="516">
        <v>-2.5213184650705101</v>
      </c>
      <c r="K77" s="515"/>
      <c r="L77" s="200"/>
      <c r="M77" s="563"/>
      <c r="N77" s="563"/>
      <c r="O77" s="563"/>
      <c r="P77" s="563"/>
      <c r="Q77" s="515"/>
      <c r="R77" s="520"/>
      <c r="S77" s="458"/>
    </row>
    <row r="78" spans="1:23" ht="0.75" customHeight="1" x14ac:dyDescent="0.2">
      <c r="A78" s="406"/>
      <c r="B78" s="518"/>
      <c r="C78" s="432"/>
      <c r="D78" s="521"/>
      <c r="E78" s="515"/>
      <c r="F78" s="182"/>
      <c r="G78" s="182"/>
      <c r="H78" s="80"/>
      <c r="I78" s="183"/>
      <c r="J78" s="516"/>
      <c r="K78" s="515"/>
      <c r="L78" s="200"/>
      <c r="M78" s="563"/>
      <c r="N78" s="563"/>
      <c r="O78" s="563"/>
      <c r="P78" s="563"/>
      <c r="Q78" s="515"/>
      <c r="R78" s="520"/>
      <c r="S78" s="458"/>
    </row>
    <row r="79" spans="1:23" ht="12" customHeight="1" x14ac:dyDescent="0.2">
      <c r="A79" s="406"/>
      <c r="B79" s="522"/>
      <c r="C79" s="504" t="s">
        <v>239</v>
      </c>
      <c r="D79" s="521"/>
      <c r="E79" s="504"/>
      <c r="F79" s="504"/>
      <c r="G79" s="523" t="s">
        <v>88</v>
      </c>
      <c r="H79" s="504"/>
      <c r="I79" s="504"/>
      <c r="J79" s="504"/>
      <c r="K79" s="504"/>
      <c r="L79" s="504"/>
      <c r="M79" s="504"/>
      <c r="N79" s="504"/>
      <c r="O79" s="184"/>
      <c r="P79" s="184"/>
      <c r="Q79" s="184"/>
      <c r="R79" s="506"/>
      <c r="S79" s="458"/>
    </row>
    <row r="80" spans="1:23" s="132" customFormat="1" ht="13.5" customHeight="1" x14ac:dyDescent="0.2">
      <c r="A80" s="131"/>
      <c r="B80" s="243">
        <v>16</v>
      </c>
      <c r="C80" s="1597">
        <v>43009</v>
      </c>
      <c r="D80" s="1597"/>
      <c r="E80" s="1597"/>
      <c r="F80" s="133"/>
      <c r="G80" s="133"/>
      <c r="H80" s="133"/>
      <c r="I80" s="133"/>
      <c r="J80" s="133"/>
      <c r="K80" s="133"/>
      <c r="L80" s="133"/>
      <c r="M80" s="133"/>
      <c r="N80" s="133"/>
      <c r="P80" s="131"/>
      <c r="R80" s="137"/>
      <c r="U80" s="1016"/>
    </row>
  </sheetData>
  <mergeCells count="47">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 ref="C1:F1"/>
    <mergeCell ref="C4:Q4"/>
    <mergeCell ref="C6:Q6"/>
    <mergeCell ref="C7:D8"/>
    <mergeCell ref="G7:I7"/>
    <mergeCell ref="J7:L7"/>
    <mergeCell ref="M7:O7"/>
    <mergeCell ref="P7:Q7"/>
    <mergeCell ref="J1:P1"/>
    <mergeCell ref="E8:H8"/>
    <mergeCell ref="I8:Q8"/>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I57:Q57"/>
    <mergeCell ref="C36:D36"/>
    <mergeCell ref="C37:D37"/>
    <mergeCell ref="C44:D45"/>
    <mergeCell ref="E61:H61"/>
    <mergeCell ref="I61:Q61"/>
  </mergeCells>
  <conditionalFormatting sqref="E45:Q45 E62:Q62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66"/>
  <sheetViews>
    <sheetView zoomScaleNormal="100" workbookViewId="0"/>
  </sheetViews>
  <sheetFormatPr defaultRowHeight="12.75" x14ac:dyDescent="0.2"/>
  <cols>
    <col min="1" max="1" width="1" style="132" customWidth="1"/>
    <col min="2" max="2" width="2.5703125" style="452" customWidth="1"/>
    <col min="3" max="3" width="1" style="132" customWidth="1"/>
    <col min="4" max="4" width="40.28515625" style="132" customWidth="1"/>
    <col min="5" max="12" width="6.7109375" style="132" customWidth="1"/>
    <col min="13" max="13" width="2.5703125" style="996" customWidth="1"/>
    <col min="14" max="14" width="1" style="996" customWidth="1"/>
    <col min="15" max="16384" width="9.140625" style="132"/>
  </cols>
  <sheetData>
    <row r="1" spans="1:14" ht="13.5" customHeight="1" x14ac:dyDescent="0.2">
      <c r="A1" s="131"/>
      <c r="B1" s="1655" t="s">
        <v>633</v>
      </c>
      <c r="C1" s="1655"/>
      <c r="D1" s="1655"/>
      <c r="E1" s="1655"/>
      <c r="F1" s="1655"/>
      <c r="G1" s="1655"/>
      <c r="H1" s="1655"/>
      <c r="I1" s="453"/>
      <c r="J1" s="453"/>
      <c r="K1" s="453"/>
      <c r="L1" s="453"/>
      <c r="M1" s="453"/>
      <c r="N1" s="453"/>
    </row>
    <row r="2" spans="1:14" ht="6" customHeight="1" x14ac:dyDescent="0.2">
      <c r="A2" s="131"/>
      <c r="B2" s="1656"/>
      <c r="C2" s="1656"/>
      <c r="D2" s="1656"/>
      <c r="E2" s="1656"/>
      <c r="F2" s="1656"/>
      <c r="G2" s="1656"/>
      <c r="H2" s="1656"/>
      <c r="I2" s="1656"/>
      <c r="J2" s="1656"/>
      <c r="K2" s="1656"/>
      <c r="L2" s="1371"/>
      <c r="M2" s="454"/>
      <c r="N2" s="1392"/>
    </row>
    <row r="3" spans="1:14" ht="13.5" customHeight="1" thickBot="1" x14ac:dyDescent="0.25">
      <c r="A3" s="131"/>
      <c r="B3" s="401"/>
      <c r="C3" s="133"/>
      <c r="D3" s="133"/>
      <c r="E3" s="133"/>
      <c r="F3" s="133"/>
      <c r="G3" s="133"/>
      <c r="H3" s="133"/>
      <c r="I3" s="133"/>
      <c r="J3" s="569"/>
      <c r="K3" s="133"/>
      <c r="L3" s="569" t="s">
        <v>70</v>
      </c>
      <c r="M3" s="455"/>
      <c r="N3" s="1392"/>
    </row>
    <row r="4" spans="1:14" ht="13.5" customHeight="1" thickBot="1" x14ac:dyDescent="0.25">
      <c r="A4" s="131"/>
      <c r="B4" s="401"/>
      <c r="C4" s="1657" t="s">
        <v>634</v>
      </c>
      <c r="D4" s="1658"/>
      <c r="E4" s="1658"/>
      <c r="F4" s="1658"/>
      <c r="G4" s="1658"/>
      <c r="H4" s="1658"/>
      <c r="I4" s="1658"/>
      <c r="J4" s="1658"/>
      <c r="K4" s="1658"/>
      <c r="L4" s="1659"/>
      <c r="M4" s="455"/>
      <c r="N4" s="1392"/>
    </row>
    <row r="5" spans="1:14" ht="4.5" customHeight="1" x14ac:dyDescent="0.2">
      <c r="A5" s="131"/>
      <c r="B5" s="401"/>
      <c r="C5" s="1660" t="s">
        <v>78</v>
      </c>
      <c r="D5" s="1660"/>
      <c r="E5" s="401"/>
      <c r="F5" s="401"/>
      <c r="G5" s="401"/>
      <c r="H5" s="401"/>
      <c r="I5" s="401"/>
      <c r="J5" s="401"/>
      <c r="K5" s="401"/>
      <c r="L5" s="401"/>
      <c r="M5" s="455"/>
      <c r="N5" s="1392"/>
    </row>
    <row r="6" spans="1:14" ht="13.5" customHeight="1" x14ac:dyDescent="0.2">
      <c r="A6" s="131"/>
      <c r="B6" s="401"/>
      <c r="C6" s="1661"/>
      <c r="D6" s="1661"/>
      <c r="E6" s="1662">
        <v>2012</v>
      </c>
      <c r="F6" s="1662"/>
      <c r="G6" s="1662">
        <v>2013</v>
      </c>
      <c r="H6" s="1662"/>
      <c r="I6" s="1662">
        <v>2014</v>
      </c>
      <c r="J6" s="1662"/>
      <c r="K6" s="1662">
        <v>2015</v>
      </c>
      <c r="L6" s="1662"/>
      <c r="M6" s="455"/>
      <c r="N6" s="1392"/>
    </row>
    <row r="7" spans="1:14" ht="4.5" customHeight="1" x14ac:dyDescent="0.2">
      <c r="A7" s="131"/>
      <c r="B7" s="401"/>
      <c r="C7" s="401"/>
      <c r="D7" s="401"/>
      <c r="E7" s="1664"/>
      <c r="F7" s="1664"/>
      <c r="G7" s="1664"/>
      <c r="H7" s="1664"/>
      <c r="I7" s="401"/>
      <c r="J7" s="401"/>
      <c r="K7" s="401"/>
      <c r="L7" s="401"/>
      <c r="M7" s="455"/>
      <c r="N7" s="1392"/>
    </row>
    <row r="8" spans="1:14" s="137" customFormat="1" ht="16.5" customHeight="1" x14ac:dyDescent="0.2">
      <c r="A8" s="135"/>
      <c r="B8" s="1393"/>
      <c r="C8" s="1653" t="s">
        <v>635</v>
      </c>
      <c r="D8" s="1653"/>
      <c r="E8" s="1654">
        <v>88070</v>
      </c>
      <c r="F8" s="1654"/>
      <c r="G8" s="1654">
        <v>91963.999999999884</v>
      </c>
      <c r="H8" s="1654"/>
      <c r="I8" s="1654">
        <v>97156.999999999927</v>
      </c>
      <c r="J8" s="1654"/>
      <c r="K8" s="1654">
        <v>99622.999999999927</v>
      </c>
      <c r="L8" s="1654"/>
      <c r="M8" s="1249"/>
      <c r="N8" s="1394"/>
    </row>
    <row r="9" spans="1:14" s="137" customFormat="1" ht="13.5" customHeight="1" x14ac:dyDescent="0.2">
      <c r="A9" s="135"/>
      <c r="B9" s="1393"/>
      <c r="C9" s="1395"/>
      <c r="D9" s="1396" t="s">
        <v>395</v>
      </c>
      <c r="E9" s="1663">
        <v>58493</v>
      </c>
      <c r="F9" s="1663"/>
      <c r="G9" s="1663">
        <v>60327.000000000124</v>
      </c>
      <c r="H9" s="1663"/>
      <c r="I9" s="1663">
        <v>63186.000000000407</v>
      </c>
      <c r="J9" s="1663"/>
      <c r="K9" s="1663">
        <v>65148.999999999985</v>
      </c>
      <c r="L9" s="1663"/>
      <c r="M9" s="1249"/>
      <c r="N9" s="1394"/>
    </row>
    <row r="10" spans="1:14" s="137" customFormat="1" ht="13.5" customHeight="1" x14ac:dyDescent="0.2">
      <c r="A10" s="135"/>
      <c r="B10" s="1393"/>
      <c r="C10" s="1395"/>
      <c r="D10" s="1396" t="s">
        <v>396</v>
      </c>
      <c r="E10" s="1663">
        <v>29577</v>
      </c>
      <c r="F10" s="1663"/>
      <c r="G10" s="1663">
        <v>31636.999999999782</v>
      </c>
      <c r="H10" s="1663"/>
      <c r="I10" s="1663">
        <v>33970.999999999971</v>
      </c>
      <c r="J10" s="1663"/>
      <c r="K10" s="1663">
        <v>34474.000000000102</v>
      </c>
      <c r="L10" s="1663"/>
      <c r="M10" s="1249"/>
      <c r="N10" s="1394"/>
    </row>
    <row r="11" spans="1:14" s="137" customFormat="1" ht="22.5" customHeight="1" x14ac:dyDescent="0.2">
      <c r="A11" s="135"/>
      <c r="B11" s="1393"/>
      <c r="C11" s="1665" t="s">
        <v>636</v>
      </c>
      <c r="D11" s="1665"/>
      <c r="E11" s="1654">
        <v>62871</v>
      </c>
      <c r="F11" s="1654"/>
      <c r="G11" s="1654">
        <f>91964-25646</f>
        <v>66318</v>
      </c>
      <c r="H11" s="1654"/>
      <c r="I11" s="1654">
        <v>70033.999999999724</v>
      </c>
      <c r="J11" s="1654"/>
      <c r="K11" s="1654">
        <v>71585.999999999796</v>
      </c>
      <c r="L11" s="1654"/>
      <c r="M11" s="1249"/>
      <c r="N11" s="1394"/>
    </row>
    <row r="12" spans="1:14" s="137" customFormat="1" ht="18.75" customHeight="1" x14ac:dyDescent="0.2">
      <c r="A12" s="135"/>
      <c r="B12" s="1393"/>
      <c r="C12" s="1665" t="s">
        <v>637</v>
      </c>
      <c r="D12" s="1665"/>
      <c r="E12" s="1654">
        <v>1763128</v>
      </c>
      <c r="F12" s="1654"/>
      <c r="G12" s="1654">
        <v>1890538.0000000058</v>
      </c>
      <c r="H12" s="1654"/>
      <c r="I12" s="1654">
        <v>1978279.9999999928</v>
      </c>
      <c r="J12" s="1654"/>
      <c r="K12" s="1654">
        <v>2057002.9999999942</v>
      </c>
      <c r="L12" s="1654"/>
      <c r="M12" s="1249"/>
      <c r="N12" s="1394"/>
    </row>
    <row r="13" spans="1:14" ht="11.25" customHeight="1" thickBot="1" x14ac:dyDescent="0.25">
      <c r="A13" s="131"/>
      <c r="B13" s="133"/>
      <c r="C13" s="133"/>
      <c r="D13" s="133"/>
      <c r="E13" s="133"/>
      <c r="F13" s="133"/>
      <c r="G13" s="133"/>
      <c r="H13" s="133"/>
      <c r="I13" s="133"/>
      <c r="J13" s="569"/>
      <c r="K13" s="133"/>
      <c r="L13" s="569"/>
      <c r="M13" s="455"/>
      <c r="N13" s="1392"/>
    </row>
    <row r="14" spans="1:14" s="137" customFormat="1" ht="13.5" customHeight="1" thickBot="1" x14ac:dyDescent="0.25">
      <c r="A14" s="135"/>
      <c r="B14" s="136"/>
      <c r="C14" s="1657" t="s">
        <v>638</v>
      </c>
      <c r="D14" s="1658"/>
      <c r="E14" s="1658"/>
      <c r="F14" s="1658"/>
      <c r="G14" s="1658"/>
      <c r="H14" s="1658"/>
      <c r="I14" s="1658"/>
      <c r="J14" s="1658"/>
      <c r="K14" s="1658"/>
      <c r="L14" s="1659"/>
      <c r="M14" s="455"/>
      <c r="N14" s="1392"/>
    </row>
    <row r="15" spans="1:14" ht="4.5" customHeight="1" x14ac:dyDescent="0.2">
      <c r="A15" s="131"/>
      <c r="B15" s="133"/>
      <c r="C15" s="139"/>
      <c r="D15" s="139"/>
      <c r="E15" s="405"/>
      <c r="F15" s="405"/>
      <c r="G15" s="405"/>
      <c r="H15" s="405"/>
      <c r="I15" s="405"/>
      <c r="J15" s="405"/>
      <c r="K15" s="405"/>
      <c r="L15" s="405"/>
      <c r="M15" s="455"/>
      <c r="N15" s="1392"/>
    </row>
    <row r="16" spans="1:14" ht="13.5" customHeight="1" x14ac:dyDescent="0.2">
      <c r="A16" s="131"/>
      <c r="B16" s="133"/>
      <c r="C16" s="1666"/>
      <c r="D16" s="1666"/>
      <c r="E16" s="1667">
        <v>2012</v>
      </c>
      <c r="F16" s="1667"/>
      <c r="G16" s="1667">
        <v>2013</v>
      </c>
      <c r="H16" s="1667"/>
      <c r="I16" s="1667">
        <v>2014</v>
      </c>
      <c r="J16" s="1667"/>
      <c r="K16" s="1667">
        <v>2015</v>
      </c>
      <c r="L16" s="1667"/>
      <c r="M16" s="1397"/>
      <c r="N16" s="1141"/>
    </row>
    <row r="17" spans="1:14" ht="25.5" customHeight="1" x14ac:dyDescent="0.2">
      <c r="A17" s="131"/>
      <c r="B17" s="133"/>
      <c r="C17" s="1398"/>
      <c r="D17" s="1398"/>
      <c r="E17" s="1399" t="s">
        <v>68</v>
      </c>
      <c r="F17" s="1399" t="s">
        <v>639</v>
      </c>
      <c r="G17" s="1399" t="s">
        <v>68</v>
      </c>
      <c r="H17" s="1399" t="s">
        <v>639</v>
      </c>
      <c r="I17" s="1399" t="s">
        <v>68</v>
      </c>
      <c r="J17" s="1399" t="s">
        <v>639</v>
      </c>
      <c r="K17" s="1399" t="s">
        <v>68</v>
      </c>
      <c r="L17" s="1399" t="s">
        <v>639</v>
      </c>
      <c r="M17" s="1397"/>
      <c r="N17" s="1141"/>
    </row>
    <row r="18" spans="1:14" s="1404" customFormat="1" ht="18.75" customHeight="1" x14ac:dyDescent="0.2">
      <c r="A18" s="1400"/>
      <c r="B18" s="1401"/>
      <c r="C18" s="1590" t="s">
        <v>68</v>
      </c>
      <c r="D18" s="1590"/>
      <c r="E18" s="1402">
        <v>33.597446623964863</v>
      </c>
      <c r="F18" s="1402">
        <v>4.2727175943744602E-2</v>
      </c>
      <c r="G18" s="1402">
        <v>35.523302580974473</v>
      </c>
      <c r="H18" s="1402">
        <v>4.4185464503317513E-2</v>
      </c>
      <c r="I18" s="1402">
        <v>38.77134031705878</v>
      </c>
      <c r="J18" s="1402">
        <v>4.5090753526115558E-2</v>
      </c>
      <c r="K18" s="1402">
        <v>35.82530038379695</v>
      </c>
      <c r="L18" s="1402">
        <v>2.7594422561468039E-2</v>
      </c>
      <c r="M18" s="1403"/>
    </row>
    <row r="19" spans="1:14" ht="12" customHeight="1" x14ac:dyDescent="0.2">
      <c r="A19" s="131"/>
      <c r="B19" s="133"/>
      <c r="C19" s="882"/>
      <c r="D19" s="1405" t="s">
        <v>640</v>
      </c>
      <c r="E19" s="1406">
        <v>21.763392857142918</v>
      </c>
      <c r="F19" s="1406">
        <v>0.1800115207373276</v>
      </c>
      <c r="G19" s="1406">
        <v>22.82228548190319</v>
      </c>
      <c r="H19" s="1406">
        <v>0.11386742578283854</v>
      </c>
      <c r="I19" s="1406">
        <v>28.689453227127732</v>
      </c>
      <c r="J19" s="1406">
        <v>0.15686821327105083</v>
      </c>
      <c r="K19" s="1406">
        <v>27.790249415553181</v>
      </c>
      <c r="L19" s="1406">
        <v>9.2892198603520437E-2</v>
      </c>
      <c r="M19" s="1397"/>
      <c r="N19" s="1141"/>
    </row>
    <row r="20" spans="1:14" ht="12" customHeight="1" x14ac:dyDescent="0.2">
      <c r="A20" s="131"/>
      <c r="B20" s="133"/>
      <c r="C20" s="882"/>
      <c r="D20" s="1405" t="s">
        <v>356</v>
      </c>
      <c r="E20" s="1406">
        <v>62.463740088957614</v>
      </c>
      <c r="F20" s="1406">
        <v>0.48346548056468741</v>
      </c>
      <c r="G20" s="1406">
        <v>59.342496285289698</v>
      </c>
      <c r="H20" s="1406">
        <v>0.2786032689450223</v>
      </c>
      <c r="I20" s="1406">
        <v>60.119853083317274</v>
      </c>
      <c r="J20" s="1406">
        <v>0.48327856176300016</v>
      </c>
      <c r="K20" s="1406">
        <v>59.7361575622446</v>
      </c>
      <c r="L20" s="1406">
        <v>0.37160906726124154</v>
      </c>
      <c r="M20" s="1397"/>
      <c r="N20" s="1407"/>
    </row>
    <row r="21" spans="1:14" ht="12" customHeight="1" x14ac:dyDescent="0.2">
      <c r="A21" s="131"/>
      <c r="B21" s="133"/>
      <c r="C21" s="882"/>
      <c r="D21" s="1405" t="s">
        <v>357</v>
      </c>
      <c r="E21" s="1406">
        <v>56.803336591219683</v>
      </c>
      <c r="F21" s="1406">
        <v>5.3222887777122557E-2</v>
      </c>
      <c r="G21" s="1406">
        <v>59.797104526333797</v>
      </c>
      <c r="H21" s="1406">
        <v>6.4690348863440231E-2</v>
      </c>
      <c r="I21" s="1406">
        <v>61.41359783048987</v>
      </c>
      <c r="J21" s="1406">
        <v>5.2057829741614214E-2</v>
      </c>
      <c r="K21" s="1406">
        <v>55.520305944143978</v>
      </c>
      <c r="L21" s="1406">
        <v>2.7460972898910332E-2</v>
      </c>
      <c r="M21" s="1397"/>
      <c r="N21" s="1408"/>
    </row>
    <row r="22" spans="1:14" ht="12" customHeight="1" x14ac:dyDescent="0.2">
      <c r="A22" s="131"/>
      <c r="B22" s="133"/>
      <c r="D22" s="1405" t="s">
        <v>641</v>
      </c>
      <c r="E22" s="1406">
        <v>10.348583877995639</v>
      </c>
      <c r="F22" s="1406">
        <v>0.54466230936819149</v>
      </c>
      <c r="G22" s="1406">
        <v>12.373530216024054</v>
      </c>
      <c r="H22" s="1406">
        <v>0.27344818156959239</v>
      </c>
      <c r="I22" s="1406">
        <v>12.866661560848589</v>
      </c>
      <c r="J22" s="1406">
        <v>0.38293635597763653</v>
      </c>
      <c r="K22" s="1406">
        <v>9.3288910042836797</v>
      </c>
      <c r="L22" s="1406">
        <v>9.519276534983348E-2</v>
      </c>
      <c r="M22" s="1397"/>
      <c r="N22" s="1141"/>
    </row>
    <row r="23" spans="1:14" s="156" customFormat="1" ht="12" customHeight="1" x14ac:dyDescent="0.2">
      <c r="A23" s="154"/>
      <c r="B23" s="155"/>
      <c r="C23" s="883"/>
      <c r="D23" s="1405" t="s">
        <v>642</v>
      </c>
      <c r="E23" s="1406">
        <v>93.378679094764109</v>
      </c>
      <c r="F23" s="1406">
        <v>4.1986816139732069E-2</v>
      </c>
      <c r="G23" s="1406">
        <v>101.37911394979872</v>
      </c>
      <c r="H23" s="1406">
        <v>0</v>
      </c>
      <c r="I23" s="1406">
        <v>100.0584648793118</v>
      </c>
      <c r="J23" s="1406">
        <v>0.20880314039923159</v>
      </c>
      <c r="K23" s="1406">
        <v>89.91865729323851</v>
      </c>
      <c r="L23" s="1406">
        <v>7.3613309286318943E-2</v>
      </c>
      <c r="M23" s="1397"/>
      <c r="N23" s="1141"/>
    </row>
    <row r="24" spans="1:14" s="156" customFormat="1" ht="12" customHeight="1" x14ac:dyDescent="0.2">
      <c r="A24" s="154"/>
      <c r="B24" s="155"/>
      <c r="C24" s="883"/>
      <c r="D24" s="1405" t="s">
        <v>359</v>
      </c>
      <c r="E24" s="1406">
        <v>40.456463605026478</v>
      </c>
      <c r="F24" s="1406">
        <v>0.10047454902385063</v>
      </c>
      <c r="G24" s="1406">
        <v>45.434636746561516</v>
      </c>
      <c r="H24" s="1406">
        <v>0.10250866664181697</v>
      </c>
      <c r="I24" s="1406">
        <v>49.112917432116213</v>
      </c>
      <c r="J24" s="1406">
        <v>0.1358934997609281</v>
      </c>
      <c r="K24" s="1406">
        <v>53.460113608298371</v>
      </c>
      <c r="L24" s="1406">
        <v>0.13830575450728622</v>
      </c>
      <c r="M24" s="1397"/>
      <c r="N24" s="1141"/>
    </row>
    <row r="25" spans="1:14" s="156" customFormat="1" ht="12" customHeight="1" x14ac:dyDescent="0.2">
      <c r="A25" s="154"/>
      <c r="B25" s="155"/>
      <c r="C25" s="883"/>
      <c r="D25" s="1405" t="s">
        <v>643</v>
      </c>
      <c r="E25" s="1406">
        <v>25.78833326405837</v>
      </c>
      <c r="F25" s="1406">
        <v>9.0358560841129892E-3</v>
      </c>
      <c r="G25" s="1406">
        <v>28.019848988405844</v>
      </c>
      <c r="H25" s="1406">
        <v>1.9144471842310641E-2</v>
      </c>
      <c r="I25" s="1406">
        <v>30.301667764694809</v>
      </c>
      <c r="J25" s="1406">
        <v>2.150440938139634E-2</v>
      </c>
      <c r="K25" s="1406">
        <v>27.939978641374228</v>
      </c>
      <c r="L25" s="1406">
        <v>1.2670371241877483E-2</v>
      </c>
      <c r="M25" s="1397"/>
      <c r="N25" s="1141"/>
    </row>
    <row r="26" spans="1:14" s="1409" customFormat="1" ht="12" customHeight="1" x14ac:dyDescent="0.2">
      <c r="A26" s="131"/>
      <c r="B26" s="133"/>
      <c r="C26" s="882"/>
      <c r="D26" s="1405" t="s">
        <v>361</v>
      </c>
      <c r="E26" s="1406">
        <v>43.567855997488891</v>
      </c>
      <c r="F26" s="1406">
        <v>6.8234700074375862E-2</v>
      </c>
      <c r="G26" s="1406">
        <v>52.450287295809261</v>
      </c>
      <c r="H26" s="1406">
        <v>0.12785415601215344</v>
      </c>
      <c r="I26" s="1406">
        <v>58.159834942071043</v>
      </c>
      <c r="J26" s="1406">
        <v>7.9354773550332561E-2</v>
      </c>
      <c r="K26" s="1406">
        <v>53.354540196645516</v>
      </c>
      <c r="L26" s="1406">
        <v>5.5082761849679182E-2</v>
      </c>
      <c r="M26" s="1397"/>
      <c r="N26" s="1141"/>
    </row>
    <row r="27" spans="1:14" s="1409" customFormat="1" ht="12" customHeight="1" x14ac:dyDescent="0.2">
      <c r="A27" s="131"/>
      <c r="B27" s="133"/>
      <c r="C27" s="882"/>
      <c r="D27" s="1405" t="s">
        <v>362</v>
      </c>
      <c r="E27" s="1406">
        <v>20.060246800489743</v>
      </c>
      <c r="F27" s="1406">
        <v>4.4040058837518771E-3</v>
      </c>
      <c r="G27" s="1406">
        <v>20.766982652029018</v>
      </c>
      <c r="H27" s="1406">
        <v>4.6835775038405747E-3</v>
      </c>
      <c r="I27" s="1406">
        <v>25.802266533056422</v>
      </c>
      <c r="J27" s="1406">
        <v>0</v>
      </c>
      <c r="K27" s="1406">
        <v>21.591168393802853</v>
      </c>
      <c r="L27" s="1406">
        <v>3.9342508006200644E-3</v>
      </c>
      <c r="M27" s="1397"/>
      <c r="N27" s="1141"/>
    </row>
    <row r="28" spans="1:14" s="1409" customFormat="1" ht="12" customHeight="1" x14ac:dyDescent="0.2">
      <c r="A28" s="131"/>
      <c r="B28" s="133"/>
      <c r="C28" s="882"/>
      <c r="D28" s="1405" t="s">
        <v>514</v>
      </c>
      <c r="E28" s="1406">
        <v>6.841387824387211</v>
      </c>
      <c r="F28" s="1406">
        <v>0</v>
      </c>
      <c r="G28" s="1406">
        <v>7.448528756414019</v>
      </c>
      <c r="H28" s="1406">
        <v>0</v>
      </c>
      <c r="I28" s="1406">
        <v>8.0822267620020387</v>
      </c>
      <c r="J28" s="1406">
        <v>1.2768130745658836E-2</v>
      </c>
      <c r="K28" s="1406">
        <v>8.1533627649842497</v>
      </c>
      <c r="L28" s="1406">
        <v>0</v>
      </c>
      <c r="M28" s="1397"/>
      <c r="N28" s="1141"/>
    </row>
    <row r="29" spans="1:14" s="1409" customFormat="1" ht="12" customHeight="1" x14ac:dyDescent="0.2">
      <c r="A29" s="131"/>
      <c r="B29" s="133"/>
      <c r="C29" s="882"/>
      <c r="D29" s="1405" t="s">
        <v>363</v>
      </c>
      <c r="E29" s="1406">
        <v>5.1516561326267647</v>
      </c>
      <c r="F29" s="1406">
        <v>0</v>
      </c>
      <c r="G29" s="1406">
        <v>5.0847457627118668</v>
      </c>
      <c r="H29" s="1406">
        <v>1.1150758251561107E-2</v>
      </c>
      <c r="I29" s="1406">
        <v>5.6408921287859082</v>
      </c>
      <c r="J29" s="1406">
        <v>0</v>
      </c>
      <c r="K29" s="1406">
        <v>5.4774057014814046</v>
      </c>
      <c r="L29" s="1406">
        <v>0</v>
      </c>
      <c r="M29" s="1397"/>
      <c r="N29" s="1141"/>
    </row>
    <row r="30" spans="1:14" s="1409" customFormat="1" ht="12" customHeight="1" x14ac:dyDescent="0.2">
      <c r="A30" s="131"/>
      <c r="B30" s="133"/>
      <c r="C30" s="882"/>
      <c r="D30" s="1405" t="s">
        <v>364</v>
      </c>
      <c r="E30" s="1406">
        <v>11.264985531211231</v>
      </c>
      <c r="F30" s="1406">
        <v>5.1674245556014804E-2</v>
      </c>
      <c r="G30" s="1406">
        <v>10.252133817325607</v>
      </c>
      <c r="H30" s="1406">
        <v>0</v>
      </c>
      <c r="I30" s="1406">
        <v>9.7092139459618547</v>
      </c>
      <c r="J30" s="1406">
        <v>0</v>
      </c>
      <c r="K30" s="1406">
        <v>10.230515916575163</v>
      </c>
      <c r="L30" s="1406">
        <v>0</v>
      </c>
      <c r="M30" s="1397"/>
      <c r="N30" s="1141"/>
    </row>
    <row r="31" spans="1:14" s="1409" customFormat="1" ht="12" customHeight="1" x14ac:dyDescent="0.2">
      <c r="A31" s="131"/>
      <c r="B31" s="133"/>
      <c r="C31" s="882"/>
      <c r="D31" s="1405" t="s">
        <v>644</v>
      </c>
      <c r="E31" s="1406">
        <v>8.1517082683944206</v>
      </c>
      <c r="F31" s="1406">
        <v>3.2639472546123795E-2</v>
      </c>
      <c r="G31" s="1406">
        <v>8.1022321334945957</v>
      </c>
      <c r="H31" s="1406">
        <v>3.4953546736387404E-2</v>
      </c>
      <c r="I31" s="1406">
        <v>10.534440495678506</v>
      </c>
      <c r="J31" s="1406">
        <v>0</v>
      </c>
      <c r="K31" s="1406">
        <v>8.7413310537853963</v>
      </c>
      <c r="L31" s="1406">
        <v>0</v>
      </c>
      <c r="M31" s="1397"/>
      <c r="N31" s="1141"/>
    </row>
    <row r="32" spans="1:14" s="1409" customFormat="1" ht="12" customHeight="1" x14ac:dyDescent="0.2">
      <c r="A32" s="131"/>
      <c r="B32" s="133"/>
      <c r="C32" s="882"/>
      <c r="D32" s="1405" t="s">
        <v>645</v>
      </c>
      <c r="E32" s="1406">
        <v>28.642507369453153</v>
      </c>
      <c r="F32" s="1406">
        <v>3.6317634027201784E-2</v>
      </c>
      <c r="G32" s="1406">
        <v>32.111229286410861</v>
      </c>
      <c r="H32" s="1406">
        <v>3.3064591679846454E-2</v>
      </c>
      <c r="I32" s="1406">
        <v>32.343284811541686</v>
      </c>
      <c r="J32" s="1406">
        <v>5.2954259287588692E-2</v>
      </c>
      <c r="K32" s="1406">
        <v>30.148779529576384</v>
      </c>
      <c r="L32" s="1406">
        <v>2.2775281986459943E-2</v>
      </c>
      <c r="M32" s="1397"/>
      <c r="N32" s="1141"/>
    </row>
    <row r="33" spans="1:14" s="1409" customFormat="1" ht="12" customHeight="1" x14ac:dyDescent="0.2">
      <c r="A33" s="131"/>
      <c r="B33" s="133"/>
      <c r="C33" s="882"/>
      <c r="D33" s="1405" t="s">
        <v>646</v>
      </c>
      <c r="E33" s="1406">
        <v>33.139246778989097</v>
      </c>
      <c r="F33" s="1406">
        <v>0</v>
      </c>
      <c r="G33" s="1406">
        <v>36.244143675169212</v>
      </c>
      <c r="H33" s="1406">
        <v>6.5070275897969876E-2</v>
      </c>
      <c r="I33" s="1406">
        <v>33.525660491952635</v>
      </c>
      <c r="J33" s="1406">
        <v>0</v>
      </c>
      <c r="K33" s="1406">
        <v>33.183568677792053</v>
      </c>
      <c r="L33" s="1406">
        <v>0.12836970474967921</v>
      </c>
      <c r="M33" s="1397"/>
      <c r="N33" s="1141"/>
    </row>
    <row r="34" spans="1:14" s="1409" customFormat="1" ht="12" customHeight="1" x14ac:dyDescent="0.2">
      <c r="A34" s="131"/>
      <c r="B34" s="133"/>
      <c r="C34" s="882"/>
      <c r="D34" s="1405" t="s">
        <v>365</v>
      </c>
      <c r="E34" s="1406">
        <v>11.918032786885185</v>
      </c>
      <c r="F34" s="1406">
        <v>1.6393442622950737E-2</v>
      </c>
      <c r="G34" s="1406">
        <v>11.386986301369857</v>
      </c>
      <c r="H34" s="1406">
        <v>0</v>
      </c>
      <c r="I34" s="1406">
        <v>12.030758358432468</v>
      </c>
      <c r="J34" s="1406">
        <v>1.6826235466339115E-2</v>
      </c>
      <c r="K34" s="1406">
        <v>14.461780727266865</v>
      </c>
      <c r="L34" s="1406">
        <v>0</v>
      </c>
      <c r="M34" s="1397"/>
      <c r="N34" s="1141"/>
    </row>
    <row r="35" spans="1:14" s="1409" customFormat="1" ht="12" customHeight="1" x14ac:dyDescent="0.2">
      <c r="A35" s="131"/>
      <c r="B35" s="133"/>
      <c r="C35" s="882"/>
      <c r="D35" s="1405" t="s">
        <v>647</v>
      </c>
      <c r="E35" s="1406">
        <v>37.520946062140318</v>
      </c>
      <c r="F35" s="1406">
        <v>1.5996992565397709E-2</v>
      </c>
      <c r="G35" s="1406">
        <v>39.579836072406835</v>
      </c>
      <c r="H35" s="1406">
        <v>1.8946786056681108E-2</v>
      </c>
      <c r="I35" s="1406">
        <v>44.228320445863439</v>
      </c>
      <c r="J35" s="1406">
        <v>1.8454610884529498E-2</v>
      </c>
      <c r="K35" s="1406">
        <v>44.144999452952057</v>
      </c>
      <c r="L35" s="1406">
        <v>0</v>
      </c>
      <c r="M35" s="1397"/>
      <c r="N35" s="1141"/>
    </row>
    <row r="36" spans="1:14" s="1409" customFormat="1" ht="12" customHeight="1" x14ac:dyDescent="0.2">
      <c r="A36" s="131"/>
      <c r="B36" s="133"/>
      <c r="C36" s="882"/>
      <c r="D36" s="1405" t="s">
        <v>648</v>
      </c>
      <c r="E36" s="1406">
        <v>28.103526313623878</v>
      </c>
      <c r="F36" s="1406">
        <v>8.2294366950582371E-2</v>
      </c>
      <c r="G36" s="1406">
        <v>27.644461508926863</v>
      </c>
      <c r="H36" s="1406">
        <v>0</v>
      </c>
      <c r="I36" s="1406">
        <v>25.120578778135048</v>
      </c>
      <c r="J36" s="1406">
        <v>0</v>
      </c>
      <c r="K36" s="1406">
        <v>31.320170344560701</v>
      </c>
      <c r="L36" s="1406">
        <v>0</v>
      </c>
      <c r="M36" s="1397"/>
      <c r="N36" s="1141"/>
    </row>
    <row r="37" spans="1:14" s="1409" customFormat="1" ht="12" customHeight="1" x14ac:dyDescent="0.2">
      <c r="A37" s="131"/>
      <c r="B37" s="133"/>
      <c r="C37" s="882"/>
      <c r="D37" s="1405" t="s">
        <v>367</v>
      </c>
      <c r="E37" s="1406">
        <v>13.16008893829903</v>
      </c>
      <c r="F37" s="1406">
        <v>2.7793218454697021E-2</v>
      </c>
      <c r="G37" s="1406">
        <v>10.413653456754451</v>
      </c>
      <c r="H37" s="1406">
        <v>1.1570726063060501E-2</v>
      </c>
      <c r="I37" s="1406">
        <v>13.059031419253811</v>
      </c>
      <c r="J37" s="1406">
        <v>0</v>
      </c>
      <c r="K37" s="1406">
        <v>7.8144213758141703</v>
      </c>
      <c r="L37" s="1406">
        <v>0</v>
      </c>
      <c r="M37" s="1397"/>
      <c r="N37" s="1141"/>
    </row>
    <row r="38" spans="1:14" s="1409" customFormat="1" ht="12" customHeight="1" x14ac:dyDescent="0.2">
      <c r="A38" s="131"/>
      <c r="B38" s="133"/>
      <c r="C38" s="882"/>
      <c r="D38" s="1405" t="s">
        <v>649</v>
      </c>
      <c r="E38" s="1406">
        <v>0</v>
      </c>
      <c r="F38" s="1406">
        <v>0</v>
      </c>
      <c r="G38" s="1406">
        <v>0</v>
      </c>
      <c r="H38" s="1406">
        <v>0</v>
      </c>
      <c r="I38" s="1406">
        <v>0</v>
      </c>
      <c r="J38" s="1406">
        <v>0</v>
      </c>
      <c r="K38" s="1406">
        <v>0</v>
      </c>
      <c r="L38" s="1406">
        <v>0</v>
      </c>
      <c r="M38" s="1397"/>
      <c r="N38" s="1141"/>
    </row>
    <row r="39" spans="1:14" s="1409" customFormat="1" ht="12" customHeight="1" x14ac:dyDescent="0.2">
      <c r="A39" s="131"/>
      <c r="B39" s="133"/>
      <c r="C39" s="882"/>
      <c r="D39" s="1405" t="s">
        <v>650</v>
      </c>
      <c r="E39" s="1406">
        <v>19.6078431372549</v>
      </c>
      <c r="F39" s="1406">
        <v>0</v>
      </c>
      <c r="G39" s="1406">
        <v>12.987012987012989</v>
      </c>
      <c r="H39" s="1406">
        <v>0</v>
      </c>
      <c r="I39" s="1406">
        <v>0</v>
      </c>
      <c r="J39" s="1406">
        <v>0</v>
      </c>
      <c r="K39" s="1406">
        <v>0</v>
      </c>
      <c r="L39" s="1406">
        <v>0</v>
      </c>
      <c r="M39" s="1397"/>
      <c r="N39" s="1141"/>
    </row>
    <row r="40" spans="1:14" s="1409" customFormat="1" ht="15.75" customHeight="1" thickBot="1" x14ac:dyDescent="0.25">
      <c r="A40" s="131"/>
      <c r="B40" s="133"/>
      <c r="C40" s="882"/>
      <c r="D40" s="1405"/>
      <c r="E40" s="1402"/>
      <c r="F40" s="1402"/>
      <c r="G40" s="1402"/>
      <c r="H40" s="1402"/>
      <c r="I40" s="1402"/>
      <c r="J40" s="1402"/>
      <c r="K40" s="1402"/>
      <c r="L40" s="1402"/>
      <c r="M40" s="1397"/>
      <c r="N40" s="1141"/>
    </row>
    <row r="41" spans="1:14" s="137" customFormat="1" ht="13.5" customHeight="1" thickBot="1" x14ac:dyDescent="0.25">
      <c r="A41" s="135"/>
      <c r="B41" s="136"/>
      <c r="C41" s="1657" t="s">
        <v>651</v>
      </c>
      <c r="D41" s="1658"/>
      <c r="E41" s="1658"/>
      <c r="F41" s="1658"/>
      <c r="G41" s="1658"/>
      <c r="H41" s="1658"/>
      <c r="I41" s="1658"/>
      <c r="J41" s="1658"/>
      <c r="K41" s="1658"/>
      <c r="L41" s="1659"/>
      <c r="M41" s="455"/>
      <c r="N41" s="1392"/>
    </row>
    <row r="42" spans="1:14" ht="4.5" customHeight="1" x14ac:dyDescent="0.2">
      <c r="A42" s="131"/>
      <c r="B42" s="133"/>
      <c r="C42" s="139"/>
      <c r="D42" s="139"/>
      <c r="E42" s="405"/>
      <c r="F42" s="405"/>
      <c r="G42" s="405"/>
      <c r="H42" s="405"/>
      <c r="I42" s="405"/>
      <c r="J42" s="405"/>
      <c r="K42" s="405"/>
      <c r="L42" s="405"/>
      <c r="M42" s="455"/>
      <c r="N42" s="1392"/>
    </row>
    <row r="43" spans="1:14" ht="13.5" customHeight="1" x14ac:dyDescent="0.2">
      <c r="A43" s="131"/>
      <c r="B43" s="133"/>
      <c r="C43" s="1666"/>
      <c r="D43" s="1666"/>
      <c r="E43" s="1410">
        <v>2012</v>
      </c>
      <c r="F43" s="1410"/>
      <c r="G43" s="1410">
        <v>2013</v>
      </c>
      <c r="H43" s="1410"/>
      <c r="I43" s="1667">
        <v>2014</v>
      </c>
      <c r="J43" s="1667"/>
      <c r="K43" s="1667">
        <v>2015</v>
      </c>
      <c r="L43" s="1667"/>
      <c r="M43" s="1397"/>
      <c r="N43" s="1141"/>
    </row>
    <row r="44" spans="1:14" ht="24" customHeight="1" x14ac:dyDescent="0.2">
      <c r="A44" s="131"/>
      <c r="B44" s="133"/>
      <c r="C44" s="1398"/>
      <c r="D44" s="1398"/>
      <c r="E44" s="1399" t="s">
        <v>68</v>
      </c>
      <c r="F44" s="1399" t="s">
        <v>639</v>
      </c>
      <c r="G44" s="1399" t="s">
        <v>68</v>
      </c>
      <c r="H44" s="1399" t="s">
        <v>639</v>
      </c>
      <c r="I44" s="1399" t="s">
        <v>68</v>
      </c>
      <c r="J44" s="1399" t="s">
        <v>639</v>
      </c>
      <c r="K44" s="1399" t="s">
        <v>68</v>
      </c>
      <c r="L44" s="1399" t="s">
        <v>639</v>
      </c>
      <c r="M44" s="1397"/>
      <c r="N44" s="1141"/>
    </row>
    <row r="45" spans="1:14" s="1404" customFormat="1" ht="18.75" customHeight="1" x14ac:dyDescent="0.2">
      <c r="A45" s="1400"/>
      <c r="B45" s="1401"/>
      <c r="C45" s="1590" t="s">
        <v>68</v>
      </c>
      <c r="D45" s="1590"/>
      <c r="E45" s="1402">
        <v>33.597446623964863</v>
      </c>
      <c r="F45" s="1402">
        <v>4.2727175943744602E-2</v>
      </c>
      <c r="G45" s="1402">
        <v>35.523302580974473</v>
      </c>
      <c r="H45" s="1402">
        <v>4.4185464503317513E-2</v>
      </c>
      <c r="I45" s="1402">
        <v>38.771340317059746</v>
      </c>
      <c r="J45" s="1402">
        <v>4.5090753526116564E-2</v>
      </c>
      <c r="K45" s="1402">
        <v>35.82530038379695</v>
      </c>
      <c r="L45" s="1402">
        <v>2.7594422561468039E-2</v>
      </c>
      <c r="M45" s="1403"/>
    </row>
    <row r="46" spans="1:14" s="1409" customFormat="1" ht="12" customHeight="1" x14ac:dyDescent="0.2">
      <c r="A46" s="131"/>
      <c r="B46" s="133"/>
      <c r="C46" s="1411" t="s">
        <v>62</v>
      </c>
      <c r="D46" s="1405"/>
      <c r="E46" s="1406">
        <v>58.033671213936202</v>
      </c>
      <c r="F46" s="1406">
        <v>2.9211579470102129E-2</v>
      </c>
      <c r="G46" s="1406">
        <v>61.085617074809655</v>
      </c>
      <c r="H46" s="1406">
        <v>7.1478606453088969E-2</v>
      </c>
      <c r="I46" s="1406">
        <v>64.246197395915488</v>
      </c>
      <c r="J46" s="1406">
        <v>4.3034815165468816E-2</v>
      </c>
      <c r="K46" s="1406">
        <v>60.535877925239809</v>
      </c>
      <c r="L46" s="1406">
        <v>4.5591111556890968E-2</v>
      </c>
      <c r="M46" s="1397"/>
      <c r="N46" s="1141"/>
    </row>
    <row r="47" spans="1:14" s="1409" customFormat="1" ht="12" customHeight="1" x14ac:dyDescent="0.2">
      <c r="A47" s="131"/>
      <c r="B47" s="133"/>
      <c r="C47" s="1411" t="s">
        <v>55</v>
      </c>
      <c r="D47" s="1405"/>
      <c r="E47" s="1406">
        <v>8.7577323016207327</v>
      </c>
      <c r="F47" s="1406">
        <v>0</v>
      </c>
      <c r="G47" s="1406">
        <v>13.110068656994642</v>
      </c>
      <c r="H47" s="1406">
        <v>3.1066513405200578E-2</v>
      </c>
      <c r="I47" s="1406">
        <v>14.542423119673938</v>
      </c>
      <c r="J47" s="1406">
        <v>6.175126590095089E-2</v>
      </c>
      <c r="K47" s="1406">
        <v>16.702762037558948</v>
      </c>
      <c r="L47" s="1406">
        <v>5.9334856261310631E-2</v>
      </c>
      <c r="M47" s="1397"/>
      <c r="N47" s="1141"/>
    </row>
    <row r="48" spans="1:14" s="1409" customFormat="1" ht="12" customHeight="1" x14ac:dyDescent="0.2">
      <c r="A48" s="131"/>
      <c r="B48" s="133"/>
      <c r="C48" s="1411" t="s">
        <v>64</v>
      </c>
      <c r="D48" s="1405"/>
      <c r="E48" s="1406">
        <v>35.885391403504386</v>
      </c>
      <c r="F48" s="1406">
        <v>2.552909039850915E-2</v>
      </c>
      <c r="G48" s="1406">
        <v>38.592191989183839</v>
      </c>
      <c r="H48" s="1406">
        <v>2.5350684468480746E-2</v>
      </c>
      <c r="I48" s="1406">
        <v>41.757521038465292</v>
      </c>
      <c r="J48" s="1406">
        <v>5.9623181492964292E-2</v>
      </c>
      <c r="K48" s="1406">
        <v>35.334394631883725</v>
      </c>
      <c r="L48" s="1406">
        <v>3.0811893390849134E-2</v>
      </c>
      <c r="M48" s="1397"/>
      <c r="N48" s="1141"/>
    </row>
    <row r="49" spans="1:14" s="1409" customFormat="1" ht="12" customHeight="1" x14ac:dyDescent="0.2">
      <c r="A49" s="131"/>
      <c r="B49" s="133"/>
      <c r="C49" s="1411" t="s">
        <v>66</v>
      </c>
      <c r="D49" s="1405"/>
      <c r="E49" s="1406">
        <v>15.187687306344248</v>
      </c>
      <c r="F49" s="1406">
        <v>5.0794940823893832E-2</v>
      </c>
      <c r="G49" s="1406">
        <v>18.30053338237995</v>
      </c>
      <c r="H49" s="1406">
        <v>4.5981239654220976E-2</v>
      </c>
      <c r="I49" s="1406">
        <v>19.094048344505403</v>
      </c>
      <c r="J49" s="1406">
        <v>0</v>
      </c>
      <c r="K49" s="1406">
        <v>19.943019943019923</v>
      </c>
      <c r="L49" s="1406">
        <v>5.0875050875050835E-2</v>
      </c>
      <c r="M49" s="1397"/>
      <c r="N49" s="1141"/>
    </row>
    <row r="50" spans="1:14" s="1409" customFormat="1" ht="12" customHeight="1" x14ac:dyDescent="0.2">
      <c r="A50" s="131"/>
      <c r="B50" s="133"/>
      <c r="C50" s="1411" t="s">
        <v>75</v>
      </c>
      <c r="D50" s="1405"/>
      <c r="E50" s="1406">
        <v>18.771049718551961</v>
      </c>
      <c r="F50" s="1406">
        <v>9.4208530582443925E-2</v>
      </c>
      <c r="G50" s="1406">
        <v>20.785724704623892</v>
      </c>
      <c r="H50" s="1406">
        <v>4.862157825643016E-2</v>
      </c>
      <c r="I50" s="1406">
        <v>17.915231534634493</v>
      </c>
      <c r="J50" s="1406">
        <v>0</v>
      </c>
      <c r="K50" s="1406">
        <v>21.674730917349653</v>
      </c>
      <c r="L50" s="1406">
        <v>0</v>
      </c>
      <c r="M50" s="1397"/>
      <c r="N50" s="1141"/>
    </row>
    <row r="51" spans="1:14" s="1409" customFormat="1" ht="12" customHeight="1" x14ac:dyDescent="0.2">
      <c r="A51" s="131"/>
      <c r="B51" s="133"/>
      <c r="C51" s="1411" t="s">
        <v>61</v>
      </c>
      <c r="D51" s="1405"/>
      <c r="E51" s="1406">
        <v>34.135044290850686</v>
      </c>
      <c r="F51" s="1406">
        <v>4.5056816645790254E-2</v>
      </c>
      <c r="G51" s="1406">
        <v>36.678695868590985</v>
      </c>
      <c r="H51" s="1406">
        <v>6.2220009955201064E-2</v>
      </c>
      <c r="I51" s="1406">
        <v>40.133061487284039</v>
      </c>
      <c r="J51" s="1406">
        <v>3.9020964012915972E-2</v>
      </c>
      <c r="K51" s="1406">
        <v>37.115490882298566</v>
      </c>
      <c r="L51" s="1406">
        <v>2.7629397679130464E-2</v>
      </c>
      <c r="M51" s="1397"/>
      <c r="N51" s="1141"/>
    </row>
    <row r="52" spans="1:14" s="1409" customFormat="1" ht="12" customHeight="1" x14ac:dyDescent="0.2">
      <c r="A52" s="131"/>
      <c r="B52" s="133"/>
      <c r="C52" s="1411" t="s">
        <v>56</v>
      </c>
      <c r="D52" s="1405"/>
      <c r="E52" s="1406">
        <v>17.851403862447757</v>
      </c>
      <c r="F52" s="1406">
        <v>5.8433400531743909E-2</v>
      </c>
      <c r="G52" s="1406">
        <v>19.805166310739232</v>
      </c>
      <c r="H52" s="1406">
        <v>5.8508615393616639E-2</v>
      </c>
      <c r="I52" s="1406">
        <v>21.00840336134446</v>
      </c>
      <c r="J52" s="1406">
        <v>0.1113027992654011</v>
      </c>
      <c r="K52" s="1406">
        <v>20.361294599521763</v>
      </c>
      <c r="L52" s="1406">
        <v>2.3675923952932276E-2</v>
      </c>
      <c r="M52" s="1397"/>
      <c r="N52" s="1141"/>
    </row>
    <row r="53" spans="1:14" s="1409" customFormat="1" ht="12" customHeight="1" x14ac:dyDescent="0.2">
      <c r="A53" s="131"/>
      <c r="B53" s="133"/>
      <c r="C53" s="1411" t="s">
        <v>74</v>
      </c>
      <c r="D53" s="1405"/>
      <c r="E53" s="1406">
        <v>20.96620298297589</v>
      </c>
      <c r="F53" s="1406">
        <v>8.369741709770815E-3</v>
      </c>
      <c r="G53" s="1406">
        <v>22.41673954380251</v>
      </c>
      <c r="H53" s="1406">
        <v>8.0231709176100657E-3</v>
      </c>
      <c r="I53" s="1406">
        <v>25.170526315789555</v>
      </c>
      <c r="J53" s="1406">
        <v>5.0526315789473843E-2</v>
      </c>
      <c r="K53" s="1406">
        <v>25.664704297972143</v>
      </c>
      <c r="L53" s="1406">
        <v>3.8477817538189164E-2</v>
      </c>
      <c r="M53" s="1397"/>
      <c r="N53" s="1141"/>
    </row>
    <row r="54" spans="1:14" s="1409" customFormat="1" ht="12" customHeight="1" x14ac:dyDescent="0.2">
      <c r="A54" s="131"/>
      <c r="B54" s="133"/>
      <c r="C54" s="1411" t="s">
        <v>76</v>
      </c>
      <c r="D54" s="1405"/>
      <c r="E54" s="1406">
        <v>16.770394663287703</v>
      </c>
      <c r="F54" s="1406">
        <v>0</v>
      </c>
      <c r="G54" s="1406">
        <v>18.057872216984578</v>
      </c>
      <c r="H54" s="1406">
        <v>0.10878236275291915</v>
      </c>
      <c r="I54" s="1406">
        <v>17.622691848627404</v>
      </c>
      <c r="J54" s="1406">
        <v>0.1053148915256618</v>
      </c>
      <c r="K54" s="1406">
        <v>21.360132555291376</v>
      </c>
      <c r="L54" s="1406">
        <v>0.14408183848425887</v>
      </c>
      <c r="M54" s="1397"/>
      <c r="N54" s="1141"/>
    </row>
    <row r="55" spans="1:14" s="1409" customFormat="1" ht="12" customHeight="1" x14ac:dyDescent="0.2">
      <c r="A55" s="131"/>
      <c r="B55" s="133"/>
      <c r="C55" s="1411" t="s">
        <v>60</v>
      </c>
      <c r="D55" s="1405"/>
      <c r="E55" s="1406">
        <v>50.525082959203417</v>
      </c>
      <c r="F55" s="1406">
        <v>9.36951005270346E-2</v>
      </c>
      <c r="G55" s="1406">
        <v>51.935795844512469</v>
      </c>
      <c r="H55" s="1406">
        <v>7.0194047544768268E-2</v>
      </c>
      <c r="I55" s="1406">
        <v>56.034792323345123</v>
      </c>
      <c r="J55" s="1406">
        <v>6.3839125403981817E-2</v>
      </c>
      <c r="K55" s="1406">
        <v>54.583378065426281</v>
      </c>
      <c r="L55" s="1406">
        <v>3.8341794089229032E-2</v>
      </c>
      <c r="M55" s="1397"/>
      <c r="N55" s="1141"/>
    </row>
    <row r="56" spans="1:14" s="1409" customFormat="1" ht="12" customHeight="1" x14ac:dyDescent="0.2">
      <c r="A56" s="131"/>
      <c r="B56" s="133"/>
      <c r="C56" s="1411" t="s">
        <v>59</v>
      </c>
      <c r="D56" s="1405"/>
      <c r="E56" s="1406">
        <v>25.680912477652413</v>
      </c>
      <c r="F56" s="1406">
        <v>1.9975430220828313E-2</v>
      </c>
      <c r="G56" s="1406">
        <v>27.743311385414508</v>
      </c>
      <c r="H56" s="1406">
        <v>2.3934022717166541E-2</v>
      </c>
      <c r="I56" s="1406">
        <v>29.74730890982115</v>
      </c>
      <c r="J56" s="1406">
        <v>2.4379884798628453E-2</v>
      </c>
      <c r="K56" s="1406">
        <v>28.94797803670161</v>
      </c>
      <c r="L56" s="1406">
        <v>1.2521834949693561E-2</v>
      </c>
      <c r="M56" s="1397"/>
      <c r="N56" s="1141"/>
    </row>
    <row r="57" spans="1:14" s="1409" customFormat="1" ht="12" customHeight="1" x14ac:dyDescent="0.2">
      <c r="A57" s="131"/>
      <c r="B57" s="133"/>
      <c r="C57" s="1411" t="s">
        <v>57</v>
      </c>
      <c r="D57" s="1405"/>
      <c r="E57" s="1406">
        <v>15.328044951247721</v>
      </c>
      <c r="F57" s="1406">
        <v>0.12394645513138318</v>
      </c>
      <c r="G57" s="1406">
        <v>16.671599092433684</v>
      </c>
      <c r="H57" s="1406">
        <v>9.8648515339844284E-2</v>
      </c>
      <c r="I57" s="1406">
        <v>17.884839084916614</v>
      </c>
      <c r="J57" s="1406">
        <v>4.8468398604110084E-2</v>
      </c>
      <c r="K57" s="1406">
        <v>18.308217107819853</v>
      </c>
      <c r="L57" s="1406">
        <v>8.6359514659527653E-2</v>
      </c>
      <c r="M57" s="1397"/>
      <c r="N57" s="1141"/>
    </row>
    <row r="58" spans="1:14" s="1409" customFormat="1" ht="12" customHeight="1" x14ac:dyDescent="0.2">
      <c r="A58" s="131"/>
      <c r="B58" s="133"/>
      <c r="C58" s="1411" t="s">
        <v>63</v>
      </c>
      <c r="D58" s="1405"/>
      <c r="E58" s="1406">
        <v>38.207284246016563</v>
      </c>
      <c r="F58" s="1406">
        <v>5.0981565066072008E-2</v>
      </c>
      <c r="G58" s="1406">
        <v>40.088269063018387</v>
      </c>
      <c r="H58" s="1406">
        <v>3.9405831704857133E-2</v>
      </c>
      <c r="I58" s="1406">
        <v>46.226237967764114</v>
      </c>
      <c r="J58" s="1406">
        <v>5.8068299934382658E-2</v>
      </c>
      <c r="K58" s="1406">
        <v>46.255619953002189</v>
      </c>
      <c r="L58" s="1406">
        <v>2.6682269441369186E-2</v>
      </c>
      <c r="M58" s="1397"/>
      <c r="N58" s="1141"/>
    </row>
    <row r="59" spans="1:14" s="1409" customFormat="1" ht="12" customHeight="1" x14ac:dyDescent="0.2">
      <c r="A59" s="131"/>
      <c r="B59" s="133"/>
      <c r="C59" s="1411" t="s">
        <v>79</v>
      </c>
      <c r="D59" s="1405"/>
      <c r="E59" s="1406">
        <v>35.68415642848143</v>
      </c>
      <c r="F59" s="1406">
        <v>0.11636137965809168</v>
      </c>
      <c r="G59" s="1406">
        <v>35.282027860242017</v>
      </c>
      <c r="H59" s="1406">
        <v>6.6605769962700637E-2</v>
      </c>
      <c r="I59" s="1406">
        <v>42.019241335904333</v>
      </c>
      <c r="J59" s="1406">
        <v>4.9951546999410762E-2</v>
      </c>
      <c r="K59" s="1406">
        <v>39.395105965036997</v>
      </c>
      <c r="L59" s="1406">
        <v>5.9225917261393667E-2</v>
      </c>
      <c r="M59" s="1397"/>
      <c r="N59" s="1141"/>
    </row>
    <row r="60" spans="1:14" s="1409" customFormat="1" ht="12" customHeight="1" x14ac:dyDescent="0.2">
      <c r="A60" s="131"/>
      <c r="B60" s="133"/>
      <c r="C60" s="1411" t="s">
        <v>58</v>
      </c>
      <c r="D60" s="1405"/>
      <c r="E60" s="1406">
        <v>36.541811846689981</v>
      </c>
      <c r="F60" s="1406">
        <v>6.2220009955201777E-3</v>
      </c>
      <c r="G60" s="1406">
        <v>34.927654724741217</v>
      </c>
      <c r="H60" s="1406">
        <v>6.8133392795203626E-2</v>
      </c>
      <c r="I60" s="1406">
        <v>37.162118614573444</v>
      </c>
      <c r="J60" s="1406">
        <v>1.9335129352015305E-2</v>
      </c>
      <c r="K60" s="1406">
        <v>29.618167123341813</v>
      </c>
      <c r="L60" s="1406">
        <v>1.4784442823631533E-2</v>
      </c>
      <c r="M60" s="1397"/>
      <c r="N60" s="1141"/>
    </row>
    <row r="61" spans="1:14" s="1409" customFormat="1" ht="12" customHeight="1" x14ac:dyDescent="0.2">
      <c r="A61" s="131"/>
      <c r="B61" s="133"/>
      <c r="C61" s="1411" t="s">
        <v>65</v>
      </c>
      <c r="D61" s="1405"/>
      <c r="E61" s="1406">
        <v>34.028465135328844</v>
      </c>
      <c r="F61" s="1406">
        <v>0.11945800197958985</v>
      </c>
      <c r="G61" s="1406">
        <v>41.265044547491428</v>
      </c>
      <c r="H61" s="1406">
        <v>8.6837214956842226E-2</v>
      </c>
      <c r="I61" s="1406">
        <v>43.844102211133183</v>
      </c>
      <c r="J61" s="1406">
        <v>0.15486535317904201</v>
      </c>
      <c r="K61" s="1406">
        <v>42.710882829466833</v>
      </c>
      <c r="L61" s="1406">
        <v>1.7236030197524944E-2</v>
      </c>
      <c r="M61" s="1397"/>
      <c r="N61" s="1141"/>
    </row>
    <row r="62" spans="1:14" s="1409" customFormat="1" ht="12" customHeight="1" x14ac:dyDescent="0.2">
      <c r="A62" s="131"/>
      <c r="B62" s="133"/>
      <c r="C62" s="1411" t="s">
        <v>67</v>
      </c>
      <c r="D62" s="1405"/>
      <c r="E62" s="1406">
        <v>25.826672935276648</v>
      </c>
      <c r="F62" s="1406">
        <v>0.21940134775113659</v>
      </c>
      <c r="G62" s="1406">
        <v>25.596816976127286</v>
      </c>
      <c r="H62" s="1406">
        <v>0</v>
      </c>
      <c r="I62" s="1406">
        <v>27.33470333039752</v>
      </c>
      <c r="J62" s="1406">
        <v>3.261897772123809E-2</v>
      </c>
      <c r="K62" s="1406">
        <v>26.432008437149857</v>
      </c>
      <c r="L62" s="1406">
        <v>3.295761650517437E-2</v>
      </c>
      <c r="M62" s="1397"/>
      <c r="N62" s="1141"/>
    </row>
    <row r="63" spans="1:14" s="1409" customFormat="1" ht="12" customHeight="1" x14ac:dyDescent="0.2">
      <c r="A63" s="131"/>
      <c r="B63" s="133"/>
      <c r="C63" s="1411" t="s">
        <v>77</v>
      </c>
      <c r="D63" s="1405"/>
      <c r="E63" s="1406">
        <v>39.495591887982108</v>
      </c>
      <c r="F63" s="1406">
        <v>9.5531839397330579E-2</v>
      </c>
      <c r="G63" s="1406">
        <v>37.33881426019714</v>
      </c>
      <c r="H63" s="1406">
        <v>0.12234211749736951</v>
      </c>
      <c r="I63" s="1406">
        <v>40.94452024261448</v>
      </c>
      <c r="J63" s="1406">
        <v>4.0525754116741482E-2</v>
      </c>
      <c r="K63" s="1406">
        <v>51.379589528741747</v>
      </c>
      <c r="L63" s="1406">
        <v>6.4256615218536484E-2</v>
      </c>
      <c r="M63" s="1397"/>
      <c r="N63" s="1141"/>
    </row>
    <row r="64" spans="1:14" s="1416" customFormat="1" ht="12.75" customHeight="1" x14ac:dyDescent="0.15">
      <c r="A64" s="1412"/>
      <c r="B64" s="1413"/>
      <c r="C64" s="1668" t="s">
        <v>652</v>
      </c>
      <c r="D64" s="1668"/>
      <c r="E64" s="1668"/>
      <c r="F64" s="1668"/>
      <c r="G64" s="1668"/>
      <c r="H64" s="1668"/>
      <c r="I64" s="1668"/>
      <c r="J64" s="1668"/>
      <c r="K64" s="1668"/>
      <c r="L64" s="1668"/>
      <c r="M64" s="1414"/>
      <c r="N64" s="1415"/>
    </row>
    <row r="65" spans="1:14" ht="13.5" customHeight="1" x14ac:dyDescent="0.2">
      <c r="A65" s="133"/>
      <c r="B65" s="155"/>
      <c r="C65" s="1204" t="s">
        <v>653</v>
      </c>
      <c r="D65" s="147"/>
      <c r="E65" s="147"/>
      <c r="F65" s="147"/>
      <c r="G65" s="147"/>
      <c r="H65" s="147"/>
      <c r="I65" s="147"/>
      <c r="J65" s="1100"/>
      <c r="K65" s="147"/>
      <c r="L65" s="1100"/>
      <c r="M65" s="1397"/>
      <c r="N65" s="1141"/>
    </row>
    <row r="66" spans="1:14" ht="13.5" customHeight="1" x14ac:dyDescent="0.2">
      <c r="A66" s="131"/>
      <c r="B66" s="133"/>
      <c r="C66" s="133"/>
      <c r="D66" s="133"/>
      <c r="E66" s="133"/>
      <c r="F66" s="133"/>
      <c r="G66" s="133"/>
      <c r="H66" s="1618">
        <v>43009</v>
      </c>
      <c r="I66" s="1618"/>
      <c r="J66" s="1618"/>
      <c r="K66" s="1618"/>
      <c r="L66" s="1618"/>
      <c r="M66" s="258">
        <v>17</v>
      </c>
      <c r="N66" s="1417"/>
    </row>
  </sheetData>
  <mergeCells count="48">
    <mergeCell ref="C64:L64"/>
    <mergeCell ref="H66:L66"/>
    <mergeCell ref="C18:D18"/>
    <mergeCell ref="C41:L41"/>
    <mergeCell ref="C43:D43"/>
    <mergeCell ref="I43:J43"/>
    <mergeCell ref="K43:L43"/>
    <mergeCell ref="C45:D45"/>
    <mergeCell ref="C14:L14"/>
    <mergeCell ref="C16:D16"/>
    <mergeCell ref="E16:F16"/>
    <mergeCell ref="G16:H16"/>
    <mergeCell ref="I16:J16"/>
    <mergeCell ref="K16:L16"/>
    <mergeCell ref="C11:D11"/>
    <mergeCell ref="E11:F11"/>
    <mergeCell ref="G11:H11"/>
    <mergeCell ref="I11:J11"/>
    <mergeCell ref="K11:L11"/>
    <mergeCell ref="C12:D12"/>
    <mergeCell ref="E12:F12"/>
    <mergeCell ref="G12:H12"/>
    <mergeCell ref="I12:J12"/>
    <mergeCell ref="K12:L12"/>
    <mergeCell ref="E10:F10"/>
    <mergeCell ref="G10:H10"/>
    <mergeCell ref="I10:J10"/>
    <mergeCell ref="K10:L10"/>
    <mergeCell ref="E7:F7"/>
    <mergeCell ref="G7:H7"/>
    <mergeCell ref="K8:L8"/>
    <mergeCell ref="E9:F9"/>
    <mergeCell ref="G9:H9"/>
    <mergeCell ref="I9:J9"/>
    <mergeCell ref="K9:L9"/>
    <mergeCell ref="C8:D8"/>
    <mergeCell ref="E8:F8"/>
    <mergeCell ref="G8:H8"/>
    <mergeCell ref="I8:J8"/>
    <mergeCell ref="B1:H1"/>
    <mergeCell ref="B2:D2"/>
    <mergeCell ref="E2:K2"/>
    <mergeCell ref="C4:L4"/>
    <mergeCell ref="C5:D6"/>
    <mergeCell ref="E6:F6"/>
    <mergeCell ref="G6:H6"/>
    <mergeCell ref="I6:J6"/>
    <mergeCell ref="K6:L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1" customWidth="1"/>
    <col min="2" max="2" width="2.5703125" style="411" customWidth="1"/>
    <col min="3" max="3" width="2" style="411" customWidth="1"/>
    <col min="4" max="4" width="13.28515625" style="411" customWidth="1"/>
    <col min="5" max="5" width="6.28515625" style="411" customWidth="1"/>
    <col min="6" max="8" width="7.140625" style="411" customWidth="1"/>
    <col min="9" max="9" width="6.42578125" style="411" customWidth="1"/>
    <col min="10" max="10" width="6.5703125" style="411" customWidth="1"/>
    <col min="11" max="11" width="7.28515625" style="411" customWidth="1"/>
    <col min="12" max="12" width="28.42578125" style="411" customWidth="1"/>
    <col min="13" max="13" width="2.5703125" style="411" customWidth="1"/>
    <col min="14" max="14" width="1" style="411" customWidth="1"/>
    <col min="15" max="29" width="9.140625" style="411"/>
    <col min="30" max="30" width="15.140625" style="411" customWidth="1"/>
    <col min="31" max="34" width="6.42578125" style="411" customWidth="1"/>
    <col min="35" max="36" width="2.140625" style="411" customWidth="1"/>
    <col min="37" max="38" width="6.42578125" style="411" customWidth="1"/>
    <col min="39" max="39" width="15.140625" style="411" customWidth="1"/>
    <col min="40" max="41" width="6.42578125" style="411" customWidth="1"/>
    <col min="42" max="16384" width="9.140625" style="411"/>
  </cols>
  <sheetData>
    <row r="1" spans="1:41" ht="13.5" customHeight="1" x14ac:dyDescent="0.2">
      <c r="A1" s="406"/>
      <c r="B1" s="410"/>
      <c r="C1" s="410"/>
      <c r="D1" s="410"/>
      <c r="E1" s="410"/>
      <c r="F1" s="407"/>
      <c r="G1" s="407"/>
      <c r="H1" s="407"/>
      <c r="I1" s="407"/>
      <c r="J1" s="407"/>
      <c r="K1" s="407"/>
      <c r="L1" s="1669" t="s">
        <v>333</v>
      </c>
      <c r="M1" s="1669"/>
      <c r="N1" s="406"/>
    </row>
    <row r="2" spans="1:41" ht="6" customHeight="1" x14ac:dyDescent="0.2">
      <c r="A2" s="406"/>
      <c r="B2" s="1670"/>
      <c r="C2" s="1671"/>
      <c r="D2" s="1671"/>
      <c r="E2" s="525"/>
      <c r="F2" s="525"/>
      <c r="G2" s="525"/>
      <c r="H2" s="525"/>
      <c r="I2" s="525"/>
      <c r="J2" s="525"/>
      <c r="K2" s="525"/>
      <c r="L2" s="457"/>
      <c r="M2" s="416"/>
      <c r="N2" s="406"/>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1.25" customHeight="1" thickBot="1" x14ac:dyDescent="0.25">
      <c r="A3" s="406"/>
      <c r="B3" s="469"/>
      <c r="C3" s="416"/>
      <c r="D3" s="416"/>
      <c r="E3" s="416"/>
      <c r="F3" s="416"/>
      <c r="G3" s="416"/>
      <c r="H3" s="416"/>
      <c r="I3" s="416"/>
      <c r="J3" s="416"/>
      <c r="K3" s="416"/>
      <c r="L3" s="578" t="s">
        <v>73</v>
      </c>
      <c r="M3" s="416"/>
      <c r="N3" s="406"/>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s="420" customFormat="1" ht="13.5" customHeight="1" thickBot="1" x14ac:dyDescent="0.25">
      <c r="A4" s="418"/>
      <c r="B4" s="572"/>
      <c r="C4" s="1672" t="s">
        <v>132</v>
      </c>
      <c r="D4" s="1673"/>
      <c r="E4" s="1673"/>
      <c r="F4" s="1673"/>
      <c r="G4" s="1673"/>
      <c r="H4" s="1673"/>
      <c r="I4" s="1673"/>
      <c r="J4" s="1673"/>
      <c r="K4" s="1673"/>
      <c r="L4" s="1674"/>
      <c r="M4" s="416"/>
      <c r="N4" s="418"/>
      <c r="O4" s="636"/>
      <c r="P4" s="636"/>
      <c r="Q4" s="636"/>
      <c r="R4" s="636"/>
      <c r="S4" s="636"/>
      <c r="T4" s="636"/>
      <c r="U4" s="636"/>
      <c r="V4" s="636"/>
      <c r="W4" s="636"/>
      <c r="X4" s="636"/>
      <c r="Y4" s="636"/>
      <c r="Z4" s="636"/>
      <c r="AA4" s="636"/>
      <c r="AB4" s="636"/>
      <c r="AC4" s="636"/>
      <c r="AD4" s="747"/>
      <c r="AE4" s="747"/>
      <c r="AF4" s="747"/>
      <c r="AG4" s="747"/>
      <c r="AH4" s="747"/>
      <c r="AI4" s="747"/>
      <c r="AJ4" s="747"/>
      <c r="AK4" s="747"/>
      <c r="AL4" s="747"/>
      <c r="AM4" s="747"/>
      <c r="AN4" s="747"/>
      <c r="AO4" s="747"/>
    </row>
    <row r="5" spans="1:41" s="753" customFormat="1" x14ac:dyDescent="0.2">
      <c r="B5" s="754"/>
      <c r="C5" s="1625" t="s">
        <v>133</v>
      </c>
      <c r="D5" s="1625"/>
      <c r="E5" s="582"/>
      <c r="F5" s="508"/>
      <c r="G5" s="508"/>
      <c r="H5" s="508"/>
      <c r="I5" s="508"/>
      <c r="J5" s="508"/>
      <c r="K5" s="508"/>
      <c r="L5" s="458"/>
      <c r="M5" s="458"/>
      <c r="N5" s="757"/>
      <c r="O5" s="755"/>
      <c r="P5" s="755"/>
      <c r="Q5" s="755"/>
      <c r="R5" s="755"/>
      <c r="S5" s="755"/>
      <c r="T5" s="755"/>
      <c r="U5" s="755"/>
      <c r="V5" s="755"/>
      <c r="W5" s="755"/>
      <c r="X5" s="755"/>
      <c r="Y5" s="755"/>
      <c r="Z5" s="755"/>
      <c r="AA5" s="755"/>
      <c r="AB5" s="755"/>
      <c r="AC5" s="755"/>
      <c r="AD5" s="756"/>
      <c r="AE5" s="756"/>
      <c r="AF5" s="756"/>
      <c r="AG5" s="756"/>
      <c r="AH5" s="756"/>
      <c r="AI5" s="756"/>
      <c r="AJ5" s="756"/>
      <c r="AK5" s="756"/>
      <c r="AL5" s="756"/>
      <c r="AM5" s="756"/>
      <c r="AO5" s="756"/>
    </row>
    <row r="6" spans="1:41" ht="13.5" customHeight="1" x14ac:dyDescent="0.2">
      <c r="A6" s="406"/>
      <c r="B6" s="469"/>
      <c r="C6" s="1625"/>
      <c r="D6" s="1625"/>
      <c r="E6" s="1677">
        <v>2017</v>
      </c>
      <c r="F6" s="1677"/>
      <c r="G6" s="1677"/>
      <c r="H6" s="1677"/>
      <c r="I6" s="1677"/>
      <c r="J6" s="1677"/>
      <c r="K6" s="1675" t="str">
        <f xml:space="preserve"> CONCATENATE("valor médio de ",J7,H6)</f>
        <v>valor médio de set.</v>
      </c>
      <c r="L6" s="508"/>
      <c r="M6" s="458"/>
      <c r="N6" s="577"/>
      <c r="O6" s="468"/>
      <c r="P6" s="468"/>
      <c r="Q6" s="468"/>
      <c r="R6" s="468"/>
      <c r="S6" s="468"/>
      <c r="T6" s="468"/>
      <c r="U6" s="468"/>
      <c r="V6" s="468"/>
      <c r="W6" s="468"/>
      <c r="X6" s="468"/>
      <c r="Y6" s="468"/>
      <c r="Z6" s="468"/>
      <c r="AA6" s="468"/>
      <c r="AB6" s="468"/>
      <c r="AC6" s="468"/>
      <c r="AD6" s="748"/>
      <c r="AE6" s="760" t="s">
        <v>346</v>
      </c>
      <c r="AF6" s="760"/>
      <c r="AG6" s="760" t="s">
        <v>347</v>
      </c>
      <c r="AH6" s="760"/>
      <c r="AI6" s="748"/>
      <c r="AJ6" s="748"/>
      <c r="AK6" s="748"/>
      <c r="AL6" s="748"/>
      <c r="AM6" s="748"/>
      <c r="AN6" s="761" t="str">
        <f>VLOOKUP(AI8,AJ8:AK9,2,FALSE)</f>
        <v>família</v>
      </c>
      <c r="AO6" s="760"/>
    </row>
    <row r="7" spans="1:41" ht="14.25" customHeight="1" x14ac:dyDescent="0.2">
      <c r="A7" s="406"/>
      <c r="B7" s="469"/>
      <c r="C7" s="446"/>
      <c r="D7" s="446"/>
      <c r="E7" s="1097" t="s">
        <v>102</v>
      </c>
      <c r="F7" s="1097" t="s">
        <v>101</v>
      </c>
      <c r="G7" s="1097" t="s">
        <v>100</v>
      </c>
      <c r="H7" s="1097" t="s">
        <v>99</v>
      </c>
      <c r="I7" s="1097" t="s">
        <v>98</v>
      </c>
      <c r="J7" s="1097" t="s">
        <v>97</v>
      </c>
      <c r="K7" s="1676" t="e">
        <f xml:space="preserve"> CONCATENATE("valor médio de ",#REF!,#REF!)</f>
        <v>#REF!</v>
      </c>
      <c r="L7" s="458"/>
      <c r="M7" s="506"/>
      <c r="N7" s="577"/>
      <c r="O7" s="468"/>
      <c r="P7" s="468"/>
      <c r="Q7" s="468"/>
      <c r="R7" s="468"/>
      <c r="S7" s="468"/>
      <c r="T7" s="468"/>
      <c r="U7" s="468"/>
      <c r="V7" s="468"/>
      <c r="W7" s="468"/>
      <c r="X7" s="468"/>
      <c r="Y7" s="468"/>
      <c r="Z7" s="468"/>
      <c r="AA7" s="468"/>
      <c r="AB7" s="468"/>
      <c r="AC7" s="468"/>
      <c r="AD7" s="748"/>
      <c r="AE7" s="749" t="s">
        <v>348</v>
      </c>
      <c r="AF7" s="748" t="s">
        <v>68</v>
      </c>
      <c r="AG7" s="749" t="s">
        <v>348</v>
      </c>
      <c r="AH7" s="748" t="s">
        <v>68</v>
      </c>
      <c r="AI7" s="750"/>
      <c r="AJ7" s="748"/>
      <c r="AK7" s="748"/>
      <c r="AL7" s="748"/>
      <c r="AM7" s="748"/>
      <c r="AN7" s="749" t="s">
        <v>348</v>
      </c>
      <c r="AO7" s="748" t="s">
        <v>68</v>
      </c>
    </row>
    <row r="8" spans="1:41" s="688" customFormat="1" x14ac:dyDescent="0.2">
      <c r="A8" s="684"/>
      <c r="B8" s="685"/>
      <c r="C8" s="686" t="s">
        <v>68</v>
      </c>
      <c r="D8" s="687"/>
      <c r="E8" s="382">
        <v>96034</v>
      </c>
      <c r="F8" s="382">
        <v>94322</v>
      </c>
      <c r="G8" s="382">
        <v>95267</v>
      </c>
      <c r="H8" s="382">
        <v>94687</v>
      </c>
      <c r="I8" s="382">
        <v>94521</v>
      </c>
      <c r="J8" s="382">
        <v>94859</v>
      </c>
      <c r="K8" s="762">
        <v>253.98</v>
      </c>
      <c r="L8" s="689"/>
      <c r="M8" s="690"/>
      <c r="N8" s="684"/>
      <c r="O8" s="796"/>
      <c r="P8" s="795"/>
      <c r="Q8" s="796"/>
      <c r="R8" s="796"/>
      <c r="S8" s="691"/>
      <c r="T8" s="691"/>
      <c r="U8" s="691"/>
      <c r="V8" s="691"/>
      <c r="W8" s="691"/>
      <c r="X8" s="691"/>
      <c r="Y8" s="691"/>
      <c r="Z8" s="691"/>
      <c r="AA8" s="691"/>
      <c r="AB8" s="691"/>
      <c r="AC8" s="691"/>
      <c r="AD8" s="747" t="str">
        <f>+C9</f>
        <v>Aveiro</v>
      </c>
      <c r="AE8" s="751">
        <f>+K9</f>
        <v>252.136561926138</v>
      </c>
      <c r="AF8" s="751">
        <f>+$K$8</f>
        <v>253.98</v>
      </c>
      <c r="AG8" s="751">
        <f>+K46</f>
        <v>120.66412362074</v>
      </c>
      <c r="AH8" s="751">
        <f t="shared" ref="AH8:AH27" si="0">+$K$45</f>
        <v>111.94081047381501</v>
      </c>
      <c r="AI8" s="747">
        <v>1</v>
      </c>
      <c r="AJ8" s="747">
        <v>1</v>
      </c>
      <c r="AK8" s="747" t="s">
        <v>346</v>
      </c>
      <c r="AL8" s="747"/>
      <c r="AM8" s="747" t="str">
        <f>+AD8</f>
        <v>Aveiro</v>
      </c>
      <c r="AN8" s="752">
        <f>INDEX($AD$7:$AH$27,MATCH($AM8,$AD$7:$AD$27,0),MATCH(AN$7,$AD$7:$AH$7,0)+2*($AI$8-1))</f>
        <v>252.136561926138</v>
      </c>
      <c r="AO8" s="752">
        <f>INDEX($AD$7:$AH$27,MATCH($AM8,$AD$7:$AD$27,0),MATCH(AO$7,$AD$7:$AH$7,0)+2*($AI$8-1))</f>
        <v>253.98</v>
      </c>
    </row>
    <row r="9" spans="1:41" x14ac:dyDescent="0.2">
      <c r="A9" s="406"/>
      <c r="B9" s="469"/>
      <c r="C9" s="95" t="s">
        <v>62</v>
      </c>
      <c r="D9" s="414"/>
      <c r="E9" s="334">
        <v>5018</v>
      </c>
      <c r="F9" s="334">
        <v>4933</v>
      </c>
      <c r="G9" s="334">
        <v>4903</v>
      </c>
      <c r="H9" s="334">
        <v>4881</v>
      </c>
      <c r="I9" s="334">
        <v>4879</v>
      </c>
      <c r="J9" s="334">
        <v>4903</v>
      </c>
      <c r="K9" s="763">
        <v>252.136561926138</v>
      </c>
      <c r="L9" s="458"/>
      <c r="M9" s="506"/>
      <c r="N9" s="406"/>
      <c r="O9" s="468"/>
      <c r="P9" s="468"/>
      <c r="Q9" s="468"/>
      <c r="R9" s="468"/>
      <c r="S9" s="468"/>
      <c r="T9" s="468"/>
      <c r="U9" s="468"/>
      <c r="V9" s="468"/>
      <c r="W9" s="468"/>
      <c r="X9" s="468"/>
      <c r="Y9" s="468"/>
      <c r="Z9" s="468"/>
      <c r="AA9" s="468"/>
      <c r="AB9" s="468"/>
      <c r="AC9" s="468"/>
      <c r="AD9" s="747" t="str">
        <f t="shared" ref="AD9:AD26" si="1">+C10</f>
        <v>Beja</v>
      </c>
      <c r="AE9" s="751">
        <f t="shared" ref="AE9:AE26" si="2">+K10</f>
        <v>321.73699131513598</v>
      </c>
      <c r="AF9" s="751">
        <f t="shared" ref="AF9:AF27" si="3">+$K$8</f>
        <v>253.98</v>
      </c>
      <c r="AG9" s="751">
        <f t="shared" ref="AG9:AG26" si="4">+K47</f>
        <v>112.723327537492</v>
      </c>
      <c r="AH9" s="751">
        <f t="shared" si="0"/>
        <v>111.94081047381501</v>
      </c>
      <c r="AI9" s="748"/>
      <c r="AJ9" s="748">
        <v>2</v>
      </c>
      <c r="AK9" s="748" t="s">
        <v>347</v>
      </c>
      <c r="AL9" s="748"/>
      <c r="AM9" s="747" t="str">
        <f t="shared" ref="AM9:AM27" si="5">+AD9</f>
        <v>Beja</v>
      </c>
      <c r="AN9" s="752">
        <f t="shared" ref="AN9:AO27" si="6">INDEX($AD$7:$AH$27,MATCH($AM9,$AD$7:$AD$27,0),MATCH(AN$7,$AD$7:$AH$7,0)+2*($AI$8-1))</f>
        <v>321.73699131513598</v>
      </c>
      <c r="AO9" s="752">
        <f t="shared" si="6"/>
        <v>253.98</v>
      </c>
    </row>
    <row r="10" spans="1:41" x14ac:dyDescent="0.2">
      <c r="A10" s="406"/>
      <c r="B10" s="469"/>
      <c r="C10" s="95" t="s">
        <v>55</v>
      </c>
      <c r="D10" s="414"/>
      <c r="E10" s="334">
        <v>1668</v>
      </c>
      <c r="F10" s="334">
        <v>1630</v>
      </c>
      <c r="G10" s="334">
        <v>1583</v>
      </c>
      <c r="H10" s="334">
        <v>1583</v>
      </c>
      <c r="I10" s="334">
        <v>1607</v>
      </c>
      <c r="J10" s="334">
        <v>1613</v>
      </c>
      <c r="K10" s="763">
        <v>321.73699131513598</v>
      </c>
      <c r="L10" s="458"/>
      <c r="M10" s="506"/>
      <c r="N10" s="406"/>
      <c r="O10" s="468"/>
      <c r="P10" s="468"/>
      <c r="Q10" s="468"/>
      <c r="R10" s="468"/>
      <c r="S10" s="468"/>
      <c r="T10" s="468"/>
      <c r="U10" s="468"/>
      <c r="V10" s="468"/>
      <c r="W10" s="468"/>
      <c r="X10" s="468"/>
      <c r="Y10" s="468"/>
      <c r="Z10" s="468"/>
      <c r="AA10" s="468"/>
      <c r="AB10" s="468"/>
      <c r="AC10" s="468"/>
      <c r="AD10" s="747" t="str">
        <f t="shared" si="1"/>
        <v>Braga</v>
      </c>
      <c r="AE10" s="751">
        <f t="shared" si="2"/>
        <v>241.28418482080099</v>
      </c>
      <c r="AF10" s="751">
        <f t="shared" si="3"/>
        <v>253.98</v>
      </c>
      <c r="AG10" s="751">
        <f t="shared" si="4"/>
        <v>117.30351725316</v>
      </c>
      <c r="AH10" s="751">
        <f t="shared" si="0"/>
        <v>111.94081047381501</v>
      </c>
      <c r="AI10" s="748"/>
      <c r="AJ10" s="748"/>
      <c r="AK10" s="748"/>
      <c r="AL10" s="748"/>
      <c r="AM10" s="747" t="str">
        <f t="shared" si="5"/>
        <v>Braga</v>
      </c>
      <c r="AN10" s="752">
        <f t="shared" si="6"/>
        <v>241.28418482080099</v>
      </c>
      <c r="AO10" s="752">
        <f t="shared" si="6"/>
        <v>253.98</v>
      </c>
    </row>
    <row r="11" spans="1:41" x14ac:dyDescent="0.2">
      <c r="A11" s="406"/>
      <c r="B11" s="469"/>
      <c r="C11" s="95" t="s">
        <v>64</v>
      </c>
      <c r="D11" s="414"/>
      <c r="E11" s="334">
        <v>2939</v>
      </c>
      <c r="F11" s="334">
        <v>2880</v>
      </c>
      <c r="G11" s="334">
        <v>2913</v>
      </c>
      <c r="H11" s="334">
        <v>2878</v>
      </c>
      <c r="I11" s="334">
        <v>2893</v>
      </c>
      <c r="J11" s="334">
        <v>2847</v>
      </c>
      <c r="K11" s="763">
        <v>241.28418482080099</v>
      </c>
      <c r="L11" s="458"/>
      <c r="M11" s="506"/>
      <c r="N11" s="406"/>
      <c r="O11" s="468"/>
      <c r="P11" s="468"/>
      <c r="Q11" s="468"/>
      <c r="R11" s="468"/>
      <c r="S11" s="468"/>
      <c r="T11" s="468"/>
      <c r="U11" s="468"/>
      <c r="V11" s="468"/>
      <c r="W11" s="468"/>
      <c r="X11" s="468"/>
      <c r="Y11" s="468"/>
      <c r="Z11" s="468"/>
      <c r="AA11" s="468"/>
      <c r="AB11" s="468"/>
      <c r="AC11" s="468"/>
      <c r="AD11" s="747" t="str">
        <f t="shared" si="1"/>
        <v>Bragança</v>
      </c>
      <c r="AE11" s="751">
        <f t="shared" si="2"/>
        <v>269.73979820627801</v>
      </c>
      <c r="AF11" s="751">
        <f t="shared" si="3"/>
        <v>253.98</v>
      </c>
      <c r="AG11" s="751">
        <f t="shared" si="4"/>
        <v>117.36970731707299</v>
      </c>
      <c r="AH11" s="751">
        <f t="shared" si="0"/>
        <v>111.94081047381501</v>
      </c>
      <c r="AI11" s="748"/>
      <c r="AJ11" s="748"/>
      <c r="AK11" s="748"/>
      <c r="AL11" s="748"/>
      <c r="AM11" s="747" t="str">
        <f t="shared" si="5"/>
        <v>Bragança</v>
      </c>
      <c r="AN11" s="752">
        <f t="shared" si="6"/>
        <v>269.73979820627801</v>
      </c>
      <c r="AO11" s="752">
        <f t="shared" si="6"/>
        <v>253.98</v>
      </c>
    </row>
    <row r="12" spans="1:41" x14ac:dyDescent="0.2">
      <c r="A12" s="406"/>
      <c r="B12" s="469"/>
      <c r="C12" s="95" t="s">
        <v>66</v>
      </c>
      <c r="D12" s="414"/>
      <c r="E12" s="334">
        <v>909</v>
      </c>
      <c r="F12" s="334">
        <v>889</v>
      </c>
      <c r="G12" s="334">
        <v>888</v>
      </c>
      <c r="H12" s="334">
        <v>884</v>
      </c>
      <c r="I12" s="334">
        <v>885</v>
      </c>
      <c r="J12" s="334">
        <v>893</v>
      </c>
      <c r="K12" s="763">
        <v>269.73979820627801</v>
      </c>
      <c r="L12" s="458"/>
      <c r="M12" s="506"/>
      <c r="N12" s="406"/>
      <c r="AD12" s="747" t="str">
        <f t="shared" si="1"/>
        <v>Castelo Branco</v>
      </c>
      <c r="AE12" s="751">
        <f t="shared" si="2"/>
        <v>251.62021052631599</v>
      </c>
      <c r="AF12" s="751">
        <f t="shared" si="3"/>
        <v>253.98</v>
      </c>
      <c r="AG12" s="751">
        <f t="shared" si="4"/>
        <v>114.019820426487</v>
      </c>
      <c r="AH12" s="751">
        <f t="shared" si="0"/>
        <v>111.94081047381501</v>
      </c>
      <c r="AI12" s="750"/>
      <c r="AJ12" s="750"/>
      <c r="AK12" s="750"/>
      <c r="AL12" s="750"/>
      <c r="AM12" s="747" t="str">
        <f t="shared" si="5"/>
        <v>Castelo Branco</v>
      </c>
      <c r="AN12" s="752">
        <f t="shared" si="6"/>
        <v>251.62021052631599</v>
      </c>
      <c r="AO12" s="752">
        <f t="shared" si="6"/>
        <v>253.98</v>
      </c>
    </row>
    <row r="13" spans="1:41" x14ac:dyDescent="0.2">
      <c r="A13" s="406"/>
      <c r="B13" s="469"/>
      <c r="C13" s="95" t="s">
        <v>75</v>
      </c>
      <c r="D13" s="414"/>
      <c r="E13" s="334">
        <v>1618</v>
      </c>
      <c r="F13" s="334">
        <v>1611</v>
      </c>
      <c r="G13" s="334">
        <v>1591</v>
      </c>
      <c r="H13" s="334">
        <v>1588</v>
      </c>
      <c r="I13" s="334">
        <v>1606</v>
      </c>
      <c r="J13" s="334">
        <v>1620</v>
      </c>
      <c r="K13" s="763">
        <v>251.62021052631599</v>
      </c>
      <c r="L13" s="458"/>
      <c r="M13" s="506"/>
      <c r="N13" s="406"/>
      <c r="AD13" s="747" t="str">
        <f t="shared" si="1"/>
        <v>Coimbra</v>
      </c>
      <c r="AE13" s="751">
        <f t="shared" si="2"/>
        <v>223.68272130211301</v>
      </c>
      <c r="AF13" s="751">
        <f t="shared" si="3"/>
        <v>253.98</v>
      </c>
      <c r="AG13" s="751">
        <f t="shared" si="4"/>
        <v>121.920138521401</v>
      </c>
      <c r="AH13" s="751">
        <f t="shared" si="0"/>
        <v>111.94081047381501</v>
      </c>
      <c r="AI13" s="750"/>
      <c r="AJ13" s="750"/>
      <c r="AK13" s="750"/>
      <c r="AL13" s="750"/>
      <c r="AM13" s="747" t="str">
        <f t="shared" si="5"/>
        <v>Coimbra</v>
      </c>
      <c r="AN13" s="752">
        <f t="shared" si="6"/>
        <v>223.68272130211301</v>
      </c>
      <c r="AO13" s="752">
        <f t="shared" si="6"/>
        <v>253.98</v>
      </c>
    </row>
    <row r="14" spans="1:41" x14ac:dyDescent="0.2">
      <c r="A14" s="406"/>
      <c r="B14" s="469"/>
      <c r="C14" s="95" t="s">
        <v>61</v>
      </c>
      <c r="D14" s="414"/>
      <c r="E14" s="334">
        <v>3558</v>
      </c>
      <c r="F14" s="334">
        <v>3523</v>
      </c>
      <c r="G14" s="334">
        <v>3533</v>
      </c>
      <c r="H14" s="334">
        <v>3506</v>
      </c>
      <c r="I14" s="334">
        <v>3487</v>
      </c>
      <c r="J14" s="334">
        <v>3503</v>
      </c>
      <c r="K14" s="763">
        <v>223.68272130211301</v>
      </c>
      <c r="L14" s="458"/>
      <c r="M14" s="506"/>
      <c r="N14" s="406"/>
      <c r="AD14" s="747" t="str">
        <f t="shared" si="1"/>
        <v>Évora</v>
      </c>
      <c r="AE14" s="751">
        <f t="shared" si="2"/>
        <v>274.11826056337998</v>
      </c>
      <c r="AF14" s="751">
        <f t="shared" si="3"/>
        <v>253.98</v>
      </c>
      <c r="AG14" s="751">
        <f t="shared" si="4"/>
        <v>106.119937295529</v>
      </c>
      <c r="AH14" s="751">
        <f t="shared" si="0"/>
        <v>111.94081047381501</v>
      </c>
      <c r="AI14" s="750"/>
      <c r="AJ14" s="750"/>
      <c r="AK14" s="750"/>
      <c r="AL14" s="750"/>
      <c r="AM14" s="747" t="str">
        <f t="shared" si="5"/>
        <v>Évora</v>
      </c>
      <c r="AN14" s="752">
        <f t="shared" si="6"/>
        <v>274.11826056337998</v>
      </c>
      <c r="AO14" s="752">
        <f t="shared" si="6"/>
        <v>253.98</v>
      </c>
    </row>
    <row r="15" spans="1:41" x14ac:dyDescent="0.2">
      <c r="A15" s="406"/>
      <c r="B15" s="469"/>
      <c r="C15" s="95" t="s">
        <v>56</v>
      </c>
      <c r="D15" s="414"/>
      <c r="E15" s="334">
        <v>1503</v>
      </c>
      <c r="F15" s="334">
        <v>1518</v>
      </c>
      <c r="G15" s="334">
        <v>1469</v>
      </c>
      <c r="H15" s="334">
        <v>1453</v>
      </c>
      <c r="I15" s="334">
        <v>1435</v>
      </c>
      <c r="J15" s="334">
        <v>1422</v>
      </c>
      <c r="K15" s="763">
        <v>274.11826056337998</v>
      </c>
      <c r="L15" s="458"/>
      <c r="M15" s="506"/>
      <c r="N15" s="406"/>
      <c r="AD15" s="747" t="str">
        <f t="shared" si="1"/>
        <v>Faro</v>
      </c>
      <c r="AE15" s="751">
        <f t="shared" si="2"/>
        <v>254.35670564516099</v>
      </c>
      <c r="AF15" s="751">
        <f t="shared" si="3"/>
        <v>253.98</v>
      </c>
      <c r="AG15" s="751">
        <f t="shared" si="4"/>
        <v>117.424540208488</v>
      </c>
      <c r="AH15" s="751">
        <f t="shared" si="0"/>
        <v>111.94081047381501</v>
      </c>
      <c r="AI15" s="750"/>
      <c r="AJ15" s="750"/>
      <c r="AK15" s="750"/>
      <c r="AL15" s="750"/>
      <c r="AM15" s="747" t="str">
        <f t="shared" si="5"/>
        <v>Faro</v>
      </c>
      <c r="AN15" s="752">
        <f t="shared" si="6"/>
        <v>254.35670564516099</v>
      </c>
      <c r="AO15" s="752">
        <f t="shared" si="6"/>
        <v>253.98</v>
      </c>
    </row>
    <row r="16" spans="1:41" x14ac:dyDescent="0.2">
      <c r="A16" s="406"/>
      <c r="B16" s="469"/>
      <c r="C16" s="95" t="s">
        <v>74</v>
      </c>
      <c r="D16" s="414"/>
      <c r="E16" s="334">
        <v>2944</v>
      </c>
      <c r="F16" s="334">
        <v>2940</v>
      </c>
      <c r="G16" s="334">
        <v>2870</v>
      </c>
      <c r="H16" s="334">
        <v>2729</v>
      </c>
      <c r="I16" s="334">
        <v>2483</v>
      </c>
      <c r="J16" s="334">
        <v>2480</v>
      </c>
      <c r="K16" s="763">
        <v>254.35670564516099</v>
      </c>
      <c r="L16" s="458"/>
      <c r="M16" s="506"/>
      <c r="N16" s="406"/>
      <c r="AD16" s="747" t="str">
        <f t="shared" si="1"/>
        <v>Guarda</v>
      </c>
      <c r="AE16" s="751">
        <f t="shared" si="2"/>
        <v>259.07227027027</v>
      </c>
      <c r="AF16" s="751">
        <f t="shared" si="3"/>
        <v>253.98</v>
      </c>
      <c r="AG16" s="751">
        <f t="shared" si="4"/>
        <v>110.14398883782</v>
      </c>
      <c r="AH16" s="751">
        <f t="shared" si="0"/>
        <v>111.94081047381501</v>
      </c>
      <c r="AI16" s="750"/>
      <c r="AJ16" s="750"/>
      <c r="AK16" s="750"/>
      <c r="AL16" s="750"/>
      <c r="AM16" s="747" t="str">
        <f t="shared" si="5"/>
        <v>Guarda</v>
      </c>
      <c r="AN16" s="752">
        <f t="shared" si="6"/>
        <v>259.07227027027</v>
      </c>
      <c r="AO16" s="752">
        <f t="shared" si="6"/>
        <v>253.98</v>
      </c>
    </row>
    <row r="17" spans="1:41" x14ac:dyDescent="0.2">
      <c r="A17" s="406"/>
      <c r="B17" s="469"/>
      <c r="C17" s="95" t="s">
        <v>76</v>
      </c>
      <c r="D17" s="414"/>
      <c r="E17" s="334">
        <v>1298</v>
      </c>
      <c r="F17" s="334">
        <v>1282</v>
      </c>
      <c r="G17" s="334">
        <v>1293</v>
      </c>
      <c r="H17" s="334">
        <v>1313</v>
      </c>
      <c r="I17" s="334">
        <v>1308</v>
      </c>
      <c r="J17" s="334">
        <v>1295</v>
      </c>
      <c r="K17" s="763">
        <v>259.07227027027</v>
      </c>
      <c r="L17" s="458"/>
      <c r="M17" s="506"/>
      <c r="N17" s="406"/>
      <c r="AD17" s="747" t="str">
        <f t="shared" si="1"/>
        <v>Leiria</v>
      </c>
      <c r="AE17" s="751">
        <f t="shared" si="2"/>
        <v>239.820014792899</v>
      </c>
      <c r="AF17" s="751">
        <f t="shared" si="3"/>
        <v>253.98</v>
      </c>
      <c r="AG17" s="751">
        <f t="shared" si="4"/>
        <v>116.771906362545</v>
      </c>
      <c r="AH17" s="751">
        <f t="shared" si="0"/>
        <v>111.94081047381501</v>
      </c>
      <c r="AI17" s="750"/>
      <c r="AJ17" s="750"/>
      <c r="AK17" s="750"/>
      <c r="AL17" s="750"/>
      <c r="AM17" s="747" t="str">
        <f t="shared" si="5"/>
        <v>Leiria</v>
      </c>
      <c r="AN17" s="752">
        <f t="shared" si="6"/>
        <v>239.820014792899</v>
      </c>
      <c r="AO17" s="752">
        <f t="shared" si="6"/>
        <v>253.98</v>
      </c>
    </row>
    <row r="18" spans="1:41" x14ac:dyDescent="0.2">
      <c r="A18" s="406"/>
      <c r="B18" s="469"/>
      <c r="C18" s="95" t="s">
        <v>60</v>
      </c>
      <c r="D18" s="414"/>
      <c r="E18" s="334">
        <v>2077</v>
      </c>
      <c r="F18" s="334">
        <v>2034</v>
      </c>
      <c r="G18" s="334">
        <v>2052</v>
      </c>
      <c r="H18" s="334">
        <v>2018</v>
      </c>
      <c r="I18" s="334">
        <v>1980</v>
      </c>
      <c r="J18" s="334">
        <v>2042</v>
      </c>
      <c r="K18" s="763">
        <v>239.820014792899</v>
      </c>
      <c r="L18" s="458"/>
      <c r="M18" s="506"/>
      <c r="N18" s="406"/>
      <c r="AD18" s="747" t="str">
        <f t="shared" si="1"/>
        <v>Lisboa</v>
      </c>
      <c r="AE18" s="751">
        <f t="shared" si="2"/>
        <v>257.35592414786402</v>
      </c>
      <c r="AF18" s="751">
        <f t="shared" si="3"/>
        <v>253.98</v>
      </c>
      <c r="AG18" s="751">
        <f t="shared" si="4"/>
        <v>114.340766256965</v>
      </c>
      <c r="AH18" s="751">
        <f t="shared" si="0"/>
        <v>111.94081047381501</v>
      </c>
      <c r="AI18" s="750"/>
      <c r="AJ18" s="750"/>
      <c r="AK18" s="750"/>
      <c r="AL18" s="750"/>
      <c r="AM18" s="747" t="str">
        <f t="shared" si="5"/>
        <v>Lisboa</v>
      </c>
      <c r="AN18" s="752">
        <f t="shared" si="6"/>
        <v>257.35592414786402</v>
      </c>
      <c r="AO18" s="752">
        <f t="shared" si="6"/>
        <v>253.98</v>
      </c>
    </row>
    <row r="19" spans="1:41" x14ac:dyDescent="0.2">
      <c r="A19" s="406"/>
      <c r="B19" s="469"/>
      <c r="C19" s="95" t="s">
        <v>59</v>
      </c>
      <c r="D19" s="414"/>
      <c r="E19" s="334">
        <v>16097</v>
      </c>
      <c r="F19" s="334">
        <v>15914</v>
      </c>
      <c r="G19" s="334">
        <v>16321</v>
      </c>
      <c r="H19" s="334">
        <v>16266</v>
      </c>
      <c r="I19" s="334">
        <v>16410</v>
      </c>
      <c r="J19" s="334">
        <v>16676</v>
      </c>
      <c r="K19" s="763">
        <v>257.35592414786402</v>
      </c>
      <c r="L19" s="458"/>
      <c r="M19" s="506"/>
      <c r="N19" s="406"/>
      <c r="AD19" s="747" t="str">
        <f t="shared" si="1"/>
        <v>Portalegre</v>
      </c>
      <c r="AE19" s="751">
        <f t="shared" si="2"/>
        <v>300.29771541501998</v>
      </c>
      <c r="AF19" s="751">
        <f t="shared" si="3"/>
        <v>253.98</v>
      </c>
      <c r="AG19" s="751">
        <f t="shared" si="4"/>
        <v>113.362163533274</v>
      </c>
      <c r="AH19" s="751">
        <f t="shared" si="0"/>
        <v>111.94081047381501</v>
      </c>
      <c r="AI19" s="750"/>
      <c r="AJ19" s="750"/>
      <c r="AK19" s="750"/>
      <c r="AL19" s="750"/>
      <c r="AM19" s="747" t="str">
        <f t="shared" si="5"/>
        <v>Portalegre</v>
      </c>
      <c r="AN19" s="752">
        <f t="shared" si="6"/>
        <v>300.29771541501998</v>
      </c>
      <c r="AO19" s="752">
        <f t="shared" si="6"/>
        <v>253.98</v>
      </c>
    </row>
    <row r="20" spans="1:41" x14ac:dyDescent="0.2">
      <c r="A20" s="406"/>
      <c r="B20" s="469"/>
      <c r="C20" s="95" t="s">
        <v>57</v>
      </c>
      <c r="D20" s="414"/>
      <c r="E20" s="334">
        <v>1285</v>
      </c>
      <c r="F20" s="334">
        <v>1257</v>
      </c>
      <c r="G20" s="334">
        <v>1260</v>
      </c>
      <c r="H20" s="334">
        <v>1244</v>
      </c>
      <c r="I20" s="334">
        <v>1265</v>
      </c>
      <c r="J20" s="334">
        <v>1265</v>
      </c>
      <c r="K20" s="763">
        <v>300.29771541501998</v>
      </c>
      <c r="L20" s="458"/>
      <c r="M20" s="506"/>
      <c r="N20" s="406"/>
      <c r="AD20" s="747" t="str">
        <f t="shared" si="1"/>
        <v>Porto</v>
      </c>
      <c r="AE20" s="751">
        <f t="shared" si="2"/>
        <v>245.20741789948599</v>
      </c>
      <c r="AF20" s="751">
        <f t="shared" si="3"/>
        <v>253.98</v>
      </c>
      <c r="AG20" s="751">
        <f t="shared" si="4"/>
        <v>113.11331472638101</v>
      </c>
      <c r="AH20" s="751">
        <f t="shared" si="0"/>
        <v>111.94081047381501</v>
      </c>
      <c r="AI20" s="750"/>
      <c r="AJ20" s="750"/>
      <c r="AK20" s="750"/>
      <c r="AL20" s="750"/>
      <c r="AM20" s="747" t="str">
        <f t="shared" si="5"/>
        <v>Porto</v>
      </c>
      <c r="AN20" s="752">
        <f t="shared" si="6"/>
        <v>245.20741789948599</v>
      </c>
      <c r="AO20" s="752">
        <f t="shared" si="6"/>
        <v>253.98</v>
      </c>
    </row>
    <row r="21" spans="1:41" x14ac:dyDescent="0.2">
      <c r="A21" s="406"/>
      <c r="B21" s="469"/>
      <c r="C21" s="95" t="s">
        <v>63</v>
      </c>
      <c r="D21" s="414"/>
      <c r="E21" s="334">
        <v>28695</v>
      </c>
      <c r="F21" s="334">
        <v>28031</v>
      </c>
      <c r="G21" s="334">
        <v>28451</v>
      </c>
      <c r="H21" s="334">
        <v>28377</v>
      </c>
      <c r="I21" s="334">
        <v>28479</v>
      </c>
      <c r="J21" s="334">
        <v>28664</v>
      </c>
      <c r="K21" s="763">
        <v>245.20741789948599</v>
      </c>
      <c r="L21" s="458"/>
      <c r="M21" s="506"/>
      <c r="N21" s="406"/>
      <c r="AD21" s="747" t="str">
        <f t="shared" si="1"/>
        <v>Santarém</v>
      </c>
      <c r="AE21" s="751">
        <f t="shared" si="2"/>
        <v>257.04704382470101</v>
      </c>
      <c r="AF21" s="751">
        <f t="shared" si="3"/>
        <v>253.98</v>
      </c>
      <c r="AG21" s="751">
        <f t="shared" si="4"/>
        <v>113.349978917779</v>
      </c>
      <c r="AH21" s="751">
        <f t="shared" si="0"/>
        <v>111.94081047381501</v>
      </c>
      <c r="AI21" s="750"/>
      <c r="AJ21" s="750"/>
      <c r="AK21" s="750"/>
      <c r="AL21" s="750"/>
      <c r="AM21" s="747" t="str">
        <f t="shared" si="5"/>
        <v>Santarém</v>
      </c>
      <c r="AN21" s="752">
        <f t="shared" si="6"/>
        <v>257.04704382470101</v>
      </c>
      <c r="AO21" s="752">
        <f t="shared" si="6"/>
        <v>253.98</v>
      </c>
    </row>
    <row r="22" spans="1:41" x14ac:dyDescent="0.2">
      <c r="A22" s="406"/>
      <c r="B22" s="469"/>
      <c r="C22" s="95" t="s">
        <v>79</v>
      </c>
      <c r="D22" s="414"/>
      <c r="E22" s="334">
        <v>2644</v>
      </c>
      <c r="F22" s="334">
        <v>2591</v>
      </c>
      <c r="G22" s="334">
        <v>2559</v>
      </c>
      <c r="H22" s="334">
        <v>2507</v>
      </c>
      <c r="I22" s="334">
        <v>2508</v>
      </c>
      <c r="J22" s="334">
        <v>2512</v>
      </c>
      <c r="K22" s="763">
        <v>257.04704382470101</v>
      </c>
      <c r="L22" s="458"/>
      <c r="M22" s="506"/>
      <c r="N22" s="406"/>
      <c r="AD22" s="747" t="str">
        <f t="shared" si="1"/>
        <v>Setúbal</v>
      </c>
      <c r="AE22" s="751">
        <f t="shared" si="2"/>
        <v>272.800116307542</v>
      </c>
      <c r="AF22" s="751">
        <f t="shared" si="3"/>
        <v>253.98</v>
      </c>
      <c r="AG22" s="751">
        <f t="shared" si="4"/>
        <v>120.627509203118</v>
      </c>
      <c r="AH22" s="751">
        <f t="shared" si="0"/>
        <v>111.94081047381501</v>
      </c>
      <c r="AI22" s="750"/>
      <c r="AJ22" s="750"/>
      <c r="AK22" s="750"/>
      <c r="AL22" s="750"/>
      <c r="AM22" s="747" t="str">
        <f t="shared" si="5"/>
        <v>Setúbal</v>
      </c>
      <c r="AN22" s="752">
        <f t="shared" si="6"/>
        <v>272.800116307542</v>
      </c>
      <c r="AO22" s="752">
        <f t="shared" si="6"/>
        <v>253.98</v>
      </c>
    </row>
    <row r="23" spans="1:41" x14ac:dyDescent="0.2">
      <c r="A23" s="406"/>
      <c r="B23" s="469"/>
      <c r="C23" s="95" t="s">
        <v>58</v>
      </c>
      <c r="D23" s="414"/>
      <c r="E23" s="334">
        <v>8316</v>
      </c>
      <c r="F23" s="334">
        <v>8111</v>
      </c>
      <c r="G23" s="334">
        <v>8288</v>
      </c>
      <c r="H23" s="334">
        <v>8272</v>
      </c>
      <c r="I23" s="334">
        <v>8254</v>
      </c>
      <c r="J23" s="334">
        <v>8169</v>
      </c>
      <c r="K23" s="763">
        <v>272.800116307542</v>
      </c>
      <c r="L23" s="458"/>
      <c r="M23" s="506"/>
      <c r="N23" s="406"/>
      <c r="AD23" s="747" t="str">
        <f t="shared" si="1"/>
        <v>Viana do Castelo</v>
      </c>
      <c r="AE23" s="751">
        <f t="shared" si="2"/>
        <v>220.44115447154499</v>
      </c>
      <c r="AF23" s="751">
        <f t="shared" si="3"/>
        <v>253.98</v>
      </c>
      <c r="AG23" s="751">
        <f t="shared" si="4"/>
        <v>119.288438187418</v>
      </c>
      <c r="AH23" s="751">
        <f t="shared" si="0"/>
        <v>111.94081047381501</v>
      </c>
      <c r="AI23" s="750"/>
      <c r="AJ23" s="750"/>
      <c r="AK23" s="750"/>
      <c r="AL23" s="750"/>
      <c r="AM23" s="747" t="str">
        <f t="shared" si="5"/>
        <v>Viana do Castelo</v>
      </c>
      <c r="AN23" s="752">
        <f t="shared" si="6"/>
        <v>220.44115447154499</v>
      </c>
      <c r="AO23" s="752">
        <f t="shared" si="6"/>
        <v>253.98</v>
      </c>
    </row>
    <row r="24" spans="1:41" x14ac:dyDescent="0.2">
      <c r="A24" s="406"/>
      <c r="B24" s="469"/>
      <c r="C24" s="95" t="s">
        <v>65</v>
      </c>
      <c r="D24" s="414"/>
      <c r="E24" s="334">
        <v>1265</v>
      </c>
      <c r="F24" s="334">
        <v>1239</v>
      </c>
      <c r="G24" s="334">
        <v>1242</v>
      </c>
      <c r="H24" s="334">
        <v>1260</v>
      </c>
      <c r="I24" s="334">
        <v>1229</v>
      </c>
      <c r="J24" s="334">
        <v>1231</v>
      </c>
      <c r="K24" s="763">
        <v>220.44115447154499</v>
      </c>
      <c r="L24" s="458"/>
      <c r="M24" s="506"/>
      <c r="N24" s="406"/>
      <c r="AD24" s="747" t="str">
        <f t="shared" si="1"/>
        <v>Vila Real</v>
      </c>
      <c r="AE24" s="751">
        <f t="shared" si="2"/>
        <v>236.84352268535599</v>
      </c>
      <c r="AF24" s="751">
        <f t="shared" si="3"/>
        <v>253.98</v>
      </c>
      <c r="AG24" s="751">
        <f t="shared" si="4"/>
        <v>119.146927073669</v>
      </c>
      <c r="AH24" s="751">
        <f t="shared" si="0"/>
        <v>111.94081047381501</v>
      </c>
      <c r="AI24" s="750"/>
      <c r="AJ24" s="750"/>
      <c r="AK24" s="750"/>
      <c r="AL24" s="750"/>
      <c r="AM24" s="747" t="str">
        <f t="shared" si="5"/>
        <v>Vila Real</v>
      </c>
      <c r="AN24" s="752">
        <f t="shared" si="6"/>
        <v>236.84352268535599</v>
      </c>
      <c r="AO24" s="752">
        <f t="shared" si="6"/>
        <v>253.98</v>
      </c>
    </row>
    <row r="25" spans="1:41" x14ac:dyDescent="0.2">
      <c r="A25" s="406"/>
      <c r="B25" s="469"/>
      <c r="C25" s="95" t="s">
        <v>67</v>
      </c>
      <c r="D25" s="414"/>
      <c r="E25" s="334">
        <v>2814</v>
      </c>
      <c r="F25" s="334">
        <v>2741</v>
      </c>
      <c r="G25" s="334">
        <v>2734</v>
      </c>
      <c r="H25" s="334">
        <v>2748</v>
      </c>
      <c r="I25" s="334">
        <v>2705</v>
      </c>
      <c r="J25" s="334">
        <v>2713</v>
      </c>
      <c r="K25" s="763">
        <v>236.84352268535599</v>
      </c>
      <c r="L25" s="458"/>
      <c r="M25" s="506"/>
      <c r="N25" s="406"/>
      <c r="AD25" s="747" t="str">
        <f t="shared" si="1"/>
        <v>Viseu</v>
      </c>
      <c r="AE25" s="751">
        <f t="shared" si="2"/>
        <v>242.09250221565699</v>
      </c>
      <c r="AF25" s="751">
        <f t="shared" si="3"/>
        <v>253.98</v>
      </c>
      <c r="AG25" s="751">
        <f t="shared" si="4"/>
        <v>113.36050906072801</v>
      </c>
      <c r="AH25" s="751">
        <f t="shared" si="0"/>
        <v>111.94081047381501</v>
      </c>
      <c r="AI25" s="750"/>
      <c r="AJ25" s="750"/>
      <c r="AK25" s="750"/>
      <c r="AL25" s="750"/>
      <c r="AM25" s="747" t="str">
        <f t="shared" si="5"/>
        <v>Viseu</v>
      </c>
      <c r="AN25" s="752">
        <f t="shared" si="6"/>
        <v>242.09250221565699</v>
      </c>
      <c r="AO25" s="752">
        <f t="shared" si="6"/>
        <v>253.98</v>
      </c>
    </row>
    <row r="26" spans="1:41" x14ac:dyDescent="0.2">
      <c r="A26" s="406"/>
      <c r="B26" s="469"/>
      <c r="C26" s="95" t="s">
        <v>77</v>
      </c>
      <c r="D26" s="414"/>
      <c r="E26" s="334">
        <v>3407</v>
      </c>
      <c r="F26" s="334">
        <v>3388</v>
      </c>
      <c r="G26" s="334">
        <v>3431</v>
      </c>
      <c r="H26" s="334">
        <v>3400</v>
      </c>
      <c r="I26" s="334">
        <v>3365</v>
      </c>
      <c r="J26" s="334">
        <v>3388</v>
      </c>
      <c r="K26" s="763">
        <v>242.09250221565699</v>
      </c>
      <c r="L26" s="458"/>
      <c r="M26" s="506"/>
      <c r="N26" s="406"/>
      <c r="AD26" s="747" t="str">
        <f t="shared" si="1"/>
        <v>Açores</v>
      </c>
      <c r="AE26" s="751">
        <f t="shared" si="2"/>
        <v>275.00241454060398</v>
      </c>
      <c r="AF26" s="751">
        <f t="shared" si="3"/>
        <v>253.98</v>
      </c>
      <c r="AG26" s="751">
        <f t="shared" si="4"/>
        <v>81.602646214745207</v>
      </c>
      <c r="AH26" s="751">
        <f t="shared" si="0"/>
        <v>111.94081047381501</v>
      </c>
      <c r="AI26" s="750"/>
      <c r="AJ26" s="750"/>
      <c r="AK26" s="750"/>
      <c r="AL26" s="750"/>
      <c r="AM26" s="747" t="str">
        <f t="shared" si="5"/>
        <v>Açores</v>
      </c>
      <c r="AN26" s="752">
        <f t="shared" si="6"/>
        <v>275.00241454060398</v>
      </c>
      <c r="AO26" s="752">
        <f t="shared" si="6"/>
        <v>253.98</v>
      </c>
    </row>
    <row r="27" spans="1:41" x14ac:dyDescent="0.2">
      <c r="A27" s="406"/>
      <c r="B27" s="469"/>
      <c r="C27" s="95" t="s">
        <v>130</v>
      </c>
      <c r="D27" s="414"/>
      <c r="E27" s="334">
        <v>6157</v>
      </c>
      <c r="F27" s="334">
        <v>6102</v>
      </c>
      <c r="G27" s="334">
        <v>6169</v>
      </c>
      <c r="H27" s="334">
        <v>6112</v>
      </c>
      <c r="I27" s="334">
        <v>6094</v>
      </c>
      <c r="J27" s="334">
        <v>6000</v>
      </c>
      <c r="K27" s="763">
        <v>275.00241454060398</v>
      </c>
      <c r="L27" s="458"/>
      <c r="M27" s="506"/>
      <c r="N27" s="406"/>
      <c r="AD27" s="747" t="str">
        <f>+C28</f>
        <v>Madeira</v>
      </c>
      <c r="AE27" s="751">
        <f>+K28</f>
        <v>254.38387276096401</v>
      </c>
      <c r="AF27" s="751">
        <f t="shared" si="3"/>
        <v>253.98</v>
      </c>
      <c r="AG27" s="751">
        <f>+K65</f>
        <v>107.168225344783</v>
      </c>
      <c r="AH27" s="751">
        <f t="shared" si="0"/>
        <v>111.94081047381501</v>
      </c>
      <c r="AI27" s="750"/>
      <c r="AJ27" s="750"/>
      <c r="AK27" s="750"/>
      <c r="AL27" s="750"/>
      <c r="AM27" s="747" t="str">
        <f t="shared" si="5"/>
        <v>Madeira</v>
      </c>
      <c r="AN27" s="752">
        <f t="shared" si="6"/>
        <v>254.38387276096401</v>
      </c>
      <c r="AO27" s="752">
        <f t="shared" si="6"/>
        <v>253.98</v>
      </c>
    </row>
    <row r="28" spans="1:41" x14ac:dyDescent="0.2">
      <c r="A28" s="406"/>
      <c r="B28" s="469"/>
      <c r="C28" s="95" t="s">
        <v>131</v>
      </c>
      <c r="D28" s="414"/>
      <c r="E28" s="334">
        <v>1822</v>
      </c>
      <c r="F28" s="334">
        <v>1708</v>
      </c>
      <c r="G28" s="334">
        <v>1717</v>
      </c>
      <c r="H28" s="334">
        <v>1668</v>
      </c>
      <c r="I28" s="334">
        <v>1649</v>
      </c>
      <c r="J28" s="334">
        <v>1623</v>
      </c>
      <c r="K28" s="763">
        <v>254.38387276096401</v>
      </c>
      <c r="L28" s="458"/>
      <c r="M28" s="506"/>
      <c r="N28" s="406"/>
      <c r="AD28" s="691"/>
      <c r="AE28" s="737"/>
      <c r="AG28" s="737"/>
    </row>
    <row r="29" spans="1:41" ht="3.75" customHeight="1" x14ac:dyDescent="0.2">
      <c r="A29" s="406"/>
      <c r="B29" s="469"/>
      <c r="C29" s="95"/>
      <c r="D29" s="414"/>
      <c r="E29" s="334"/>
      <c r="F29" s="334"/>
      <c r="G29" s="334"/>
      <c r="H29" s="334"/>
      <c r="I29" s="334"/>
      <c r="J29" s="334"/>
      <c r="K29" s="335"/>
      <c r="L29" s="458"/>
      <c r="M29" s="506"/>
      <c r="N29" s="406"/>
      <c r="AD29" s="691"/>
      <c r="AE29" s="737"/>
      <c r="AG29" s="737"/>
    </row>
    <row r="30" spans="1:41" ht="15.75" customHeight="1" x14ac:dyDescent="0.2">
      <c r="A30" s="406"/>
      <c r="B30" s="469"/>
      <c r="C30" s="739"/>
      <c r="D30" s="779" t="s">
        <v>384</v>
      </c>
      <c r="E30" s="739"/>
      <c r="F30" s="739"/>
      <c r="G30" s="1681" t="s">
        <v>676</v>
      </c>
      <c r="H30" s="1681"/>
      <c r="I30" s="1681"/>
      <c r="J30" s="1681"/>
      <c r="K30" s="741"/>
      <c r="L30" s="741"/>
      <c r="M30" s="742"/>
      <c r="N30" s="406"/>
      <c r="AD30" s="691"/>
      <c r="AE30" s="737"/>
      <c r="AG30" s="737"/>
    </row>
    <row r="31" spans="1:41" x14ac:dyDescent="0.2">
      <c r="A31" s="406"/>
      <c r="B31" s="738"/>
      <c r="C31" s="739"/>
      <c r="D31" s="739"/>
      <c r="E31" s="739"/>
      <c r="F31" s="739"/>
      <c r="G31" s="739"/>
      <c r="H31" s="739"/>
      <c r="I31" s="740"/>
      <c r="J31" s="740"/>
      <c r="K31" s="741"/>
      <c r="L31" s="741"/>
      <c r="M31" s="742"/>
      <c r="N31" s="406"/>
    </row>
    <row r="32" spans="1:41" ht="12" customHeight="1" x14ac:dyDescent="0.2">
      <c r="A32" s="406"/>
      <c r="B32" s="469"/>
      <c r="C32" s="739"/>
      <c r="D32" s="739"/>
      <c r="E32" s="739"/>
      <c r="F32" s="739"/>
      <c r="G32" s="739"/>
      <c r="H32" s="739"/>
      <c r="I32" s="740"/>
      <c r="J32" s="740"/>
      <c r="K32" s="741"/>
      <c r="L32" s="741"/>
      <c r="M32" s="742"/>
      <c r="N32" s="406"/>
    </row>
    <row r="33" spans="1:41" ht="12" customHeight="1" x14ac:dyDescent="0.2">
      <c r="A33" s="406"/>
      <c r="B33" s="469"/>
      <c r="C33" s="739"/>
      <c r="D33" s="739"/>
      <c r="E33" s="739"/>
      <c r="F33" s="739"/>
      <c r="G33" s="739"/>
      <c r="H33" s="739"/>
      <c r="I33" s="740"/>
      <c r="J33" s="740"/>
      <c r="K33" s="741"/>
      <c r="L33" s="741"/>
      <c r="M33" s="742"/>
      <c r="N33" s="406"/>
    </row>
    <row r="34" spans="1:41" ht="12" customHeight="1" x14ac:dyDescent="0.2">
      <c r="A34" s="406"/>
      <c r="B34" s="469"/>
      <c r="C34" s="739"/>
      <c r="D34" s="739"/>
      <c r="E34" s="739"/>
      <c r="F34" s="739"/>
      <c r="G34" s="739"/>
      <c r="H34" s="739"/>
      <c r="I34" s="740"/>
      <c r="J34" s="740"/>
      <c r="K34" s="741"/>
      <c r="L34" s="741"/>
      <c r="M34" s="742"/>
      <c r="N34" s="406"/>
    </row>
    <row r="35" spans="1:41" ht="12" customHeight="1" x14ac:dyDescent="0.2">
      <c r="A35" s="406"/>
      <c r="B35" s="469"/>
      <c r="C35" s="739"/>
      <c r="D35" s="739"/>
      <c r="E35" s="739"/>
      <c r="F35" s="739"/>
      <c r="G35" s="739"/>
      <c r="H35" s="739"/>
      <c r="I35" s="740"/>
      <c r="J35" s="740"/>
      <c r="K35" s="741"/>
      <c r="L35" s="741"/>
      <c r="M35" s="742"/>
      <c r="N35" s="406"/>
    </row>
    <row r="36" spans="1:41" ht="27" customHeight="1" x14ac:dyDescent="0.2">
      <c r="A36" s="406"/>
      <c r="B36" s="469"/>
      <c r="C36" s="739"/>
      <c r="D36" s="739"/>
      <c r="E36" s="739"/>
      <c r="F36" s="739"/>
      <c r="G36" s="739"/>
      <c r="H36" s="739"/>
      <c r="I36" s="740"/>
      <c r="J36" s="740"/>
      <c r="K36" s="741"/>
      <c r="L36" s="741"/>
      <c r="M36" s="742"/>
      <c r="N36" s="406"/>
      <c r="AK36" s="433"/>
      <c r="AL36" s="433"/>
      <c r="AM36" s="433"/>
      <c r="AN36" s="433"/>
      <c r="AO36" s="433"/>
    </row>
    <row r="37" spans="1:41" ht="12" customHeight="1" x14ac:dyDescent="0.2">
      <c r="A37" s="406"/>
      <c r="B37" s="469"/>
      <c r="C37" s="739"/>
      <c r="D37" s="739"/>
      <c r="E37" s="739"/>
      <c r="F37" s="739"/>
      <c r="G37" s="739"/>
      <c r="H37" s="739"/>
      <c r="I37" s="740"/>
      <c r="J37" s="740"/>
      <c r="K37" s="741"/>
      <c r="L37" s="741"/>
      <c r="M37" s="742"/>
      <c r="N37" s="406"/>
      <c r="AK37" s="433"/>
      <c r="AL37" s="433"/>
      <c r="AM37" s="433"/>
      <c r="AN37" s="433"/>
      <c r="AO37" s="433"/>
    </row>
    <row r="38" spans="1:41" ht="12" customHeight="1" x14ac:dyDescent="0.2">
      <c r="A38" s="406"/>
      <c r="B38" s="469"/>
      <c r="C38" s="739"/>
      <c r="D38" s="739"/>
      <c r="E38" s="739"/>
      <c r="F38" s="739"/>
      <c r="G38" s="739"/>
      <c r="H38" s="739"/>
      <c r="I38" s="740"/>
      <c r="J38" s="740"/>
      <c r="K38" s="741"/>
      <c r="L38" s="741"/>
      <c r="M38" s="742"/>
      <c r="N38" s="406"/>
      <c r="AK38" s="433"/>
      <c r="AL38" s="433"/>
      <c r="AM38" s="433"/>
      <c r="AN38" s="433"/>
      <c r="AO38" s="433"/>
    </row>
    <row r="39" spans="1:41" ht="12" customHeight="1" x14ac:dyDescent="0.2">
      <c r="A39" s="406"/>
      <c r="B39" s="469"/>
      <c r="C39" s="743"/>
      <c r="D39" s="743"/>
      <c r="E39" s="743"/>
      <c r="F39" s="743"/>
      <c r="G39" s="743"/>
      <c r="H39" s="743"/>
      <c r="I39" s="743"/>
      <c r="J39" s="743"/>
      <c r="K39" s="744"/>
      <c r="L39" s="745"/>
      <c r="M39" s="746"/>
      <c r="N39" s="406"/>
      <c r="AK39" s="433"/>
      <c r="AL39" s="433"/>
      <c r="AM39" s="433"/>
      <c r="AN39" s="433"/>
      <c r="AO39" s="433"/>
    </row>
    <row r="40" spans="1:41" ht="3" customHeight="1" thickBot="1" x14ac:dyDescent="0.25">
      <c r="A40" s="406"/>
      <c r="B40" s="469"/>
      <c r="C40" s="458"/>
      <c r="D40" s="458"/>
      <c r="E40" s="458"/>
      <c r="F40" s="458"/>
      <c r="G40" s="458"/>
      <c r="H40" s="458"/>
      <c r="I40" s="458"/>
      <c r="J40" s="458"/>
      <c r="K40" s="692"/>
      <c r="L40" s="472"/>
      <c r="M40" s="526"/>
      <c r="N40" s="406"/>
      <c r="AK40" s="433"/>
      <c r="AL40" s="433"/>
      <c r="AM40" s="433"/>
      <c r="AN40" s="433"/>
      <c r="AO40" s="433"/>
    </row>
    <row r="41" spans="1:41" ht="13.5" customHeight="1" thickBot="1" x14ac:dyDescent="0.25">
      <c r="A41" s="406"/>
      <c r="B41" s="469"/>
      <c r="C41" s="1672" t="s">
        <v>310</v>
      </c>
      <c r="D41" s="1673"/>
      <c r="E41" s="1673"/>
      <c r="F41" s="1673"/>
      <c r="G41" s="1673"/>
      <c r="H41" s="1673"/>
      <c r="I41" s="1673"/>
      <c r="J41" s="1673"/>
      <c r="K41" s="1673"/>
      <c r="L41" s="1674"/>
      <c r="M41" s="526"/>
      <c r="N41" s="406"/>
      <c r="AK41" s="433"/>
      <c r="AL41" s="433"/>
      <c r="AM41" s="433"/>
      <c r="AN41" s="433"/>
      <c r="AO41" s="433"/>
    </row>
    <row r="42" spans="1:41" s="406" customFormat="1" ht="6.75" customHeight="1" x14ac:dyDescent="0.2">
      <c r="B42" s="469"/>
      <c r="C42" s="1561" t="s">
        <v>133</v>
      </c>
      <c r="D42" s="1561"/>
      <c r="E42" s="693"/>
      <c r="F42" s="693"/>
      <c r="G42" s="693"/>
      <c r="H42" s="693"/>
      <c r="I42" s="693"/>
      <c r="J42" s="693"/>
      <c r="K42" s="694"/>
      <c r="L42" s="694"/>
      <c r="M42" s="526"/>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33"/>
      <c r="AL42" s="433"/>
      <c r="AM42" s="433"/>
      <c r="AN42" s="433"/>
      <c r="AO42" s="433"/>
    </row>
    <row r="43" spans="1:41" ht="10.5" customHeight="1" x14ac:dyDescent="0.2">
      <c r="A43" s="406"/>
      <c r="B43" s="469"/>
      <c r="C43" s="1561"/>
      <c r="D43" s="1561"/>
      <c r="E43" s="1677">
        <v>2017</v>
      </c>
      <c r="F43" s="1677"/>
      <c r="G43" s="1677"/>
      <c r="H43" s="1677"/>
      <c r="I43" s="1677"/>
      <c r="J43" s="1677"/>
      <c r="K43" s="1679" t="str">
        <f xml:space="preserve"> CONCATENATE("valor médio de ",J7,H6)</f>
        <v>valor médio de set.</v>
      </c>
      <c r="L43" s="424"/>
      <c r="M43" s="416"/>
      <c r="N43" s="406"/>
      <c r="AK43" s="433"/>
      <c r="AL43" s="433"/>
      <c r="AM43" s="433"/>
      <c r="AN43" s="433"/>
      <c r="AO43" s="433"/>
    </row>
    <row r="44" spans="1:41" ht="15" customHeight="1" x14ac:dyDescent="0.2">
      <c r="A44" s="406"/>
      <c r="B44" s="469"/>
      <c r="C44" s="421"/>
      <c r="D44" s="421"/>
      <c r="E44" s="758" t="str">
        <f t="shared" ref="E44:J44" si="7">+E7</f>
        <v>abr.</v>
      </c>
      <c r="F44" s="758" t="str">
        <f t="shared" si="7"/>
        <v>mai.</v>
      </c>
      <c r="G44" s="758" t="str">
        <f t="shared" si="7"/>
        <v>jun.</v>
      </c>
      <c r="H44" s="758" t="str">
        <f t="shared" si="7"/>
        <v>jul.</v>
      </c>
      <c r="I44" s="758" t="str">
        <f t="shared" si="7"/>
        <v>ago.</v>
      </c>
      <c r="J44" s="758" t="str">
        <f t="shared" si="7"/>
        <v>set.</v>
      </c>
      <c r="K44" s="1680" t="e">
        <f xml:space="preserve"> CONCATENATE("valor médio de ",#REF!,#REF!)</f>
        <v>#REF!</v>
      </c>
      <c r="L44" s="424"/>
      <c r="M44" s="526"/>
      <c r="N44" s="406"/>
      <c r="AK44" s="433"/>
      <c r="AL44" s="433"/>
      <c r="AM44" s="433"/>
      <c r="AN44" s="433"/>
      <c r="AO44" s="433"/>
    </row>
    <row r="45" spans="1:41" s="429" customFormat="1" ht="13.5" customHeight="1" x14ac:dyDescent="0.2">
      <c r="A45" s="426"/>
      <c r="B45" s="695"/>
      <c r="C45" s="683" t="s">
        <v>68</v>
      </c>
      <c r="D45" s="493"/>
      <c r="E45" s="382">
        <v>213102</v>
      </c>
      <c r="F45" s="382">
        <v>208296</v>
      </c>
      <c r="G45" s="382">
        <v>210280</v>
      </c>
      <c r="H45" s="382">
        <v>209160</v>
      </c>
      <c r="I45" s="382">
        <v>209549</v>
      </c>
      <c r="J45" s="382">
        <v>210065</v>
      </c>
      <c r="K45" s="780">
        <v>111.94081047381501</v>
      </c>
      <c r="L45" s="337"/>
      <c r="M45" s="696"/>
      <c r="N45" s="426"/>
      <c r="O45" s="796"/>
      <c r="P45" s="795"/>
      <c r="Q45" s="796"/>
      <c r="R45" s="796"/>
      <c r="S45" s="411"/>
      <c r="T45" s="411"/>
      <c r="U45" s="411"/>
      <c r="V45" s="411"/>
      <c r="W45" s="411"/>
      <c r="X45" s="411"/>
      <c r="Y45" s="411"/>
      <c r="Z45" s="411"/>
      <c r="AA45" s="411"/>
      <c r="AB45" s="411"/>
      <c r="AC45" s="411"/>
      <c r="AD45" s="411"/>
      <c r="AE45" s="411"/>
      <c r="AF45" s="411"/>
      <c r="AG45" s="411"/>
      <c r="AH45" s="411"/>
      <c r="AI45" s="411"/>
      <c r="AJ45" s="411"/>
      <c r="AK45" s="433"/>
      <c r="AL45" s="433"/>
      <c r="AM45" s="433"/>
      <c r="AN45" s="759"/>
      <c r="AO45" s="759"/>
    </row>
    <row r="46" spans="1:41" ht="15" customHeight="1" x14ac:dyDescent="0.2">
      <c r="A46" s="406"/>
      <c r="B46" s="469"/>
      <c r="C46" s="95" t="s">
        <v>62</v>
      </c>
      <c r="D46" s="414"/>
      <c r="E46" s="334">
        <v>10499</v>
      </c>
      <c r="F46" s="334">
        <v>10253</v>
      </c>
      <c r="G46" s="334">
        <v>10226</v>
      </c>
      <c r="H46" s="334">
        <v>10120</v>
      </c>
      <c r="I46" s="334">
        <v>10171</v>
      </c>
      <c r="J46" s="334">
        <v>10157</v>
      </c>
      <c r="K46" s="764">
        <v>120.66412362074</v>
      </c>
      <c r="L46" s="337"/>
      <c r="M46" s="526"/>
      <c r="N46" s="406"/>
      <c r="AK46" s="433"/>
      <c r="AL46" s="433"/>
      <c r="AM46" s="433"/>
      <c r="AN46" s="433"/>
      <c r="AO46" s="433"/>
    </row>
    <row r="47" spans="1:41" ht="11.65" customHeight="1" x14ac:dyDescent="0.2">
      <c r="A47" s="406"/>
      <c r="B47" s="469"/>
      <c r="C47" s="95" t="s">
        <v>55</v>
      </c>
      <c r="D47" s="414"/>
      <c r="E47" s="334">
        <v>4674</v>
      </c>
      <c r="F47" s="334">
        <v>4545</v>
      </c>
      <c r="G47" s="334">
        <v>4487</v>
      </c>
      <c r="H47" s="334">
        <v>4506</v>
      </c>
      <c r="I47" s="334">
        <v>4531</v>
      </c>
      <c r="J47" s="334">
        <v>4508</v>
      </c>
      <c r="K47" s="764">
        <v>112.723327537492</v>
      </c>
      <c r="L47" s="337"/>
      <c r="M47" s="526"/>
      <c r="N47" s="406"/>
      <c r="AK47" s="433"/>
      <c r="AL47" s="433"/>
      <c r="AM47" s="433"/>
      <c r="AN47" s="433"/>
      <c r="AO47" s="433"/>
    </row>
    <row r="48" spans="1:41" ht="11.65" customHeight="1" x14ac:dyDescent="0.2">
      <c r="A48" s="406"/>
      <c r="B48" s="469"/>
      <c r="C48" s="95" t="s">
        <v>64</v>
      </c>
      <c r="D48" s="414"/>
      <c r="E48" s="334">
        <v>6030</v>
      </c>
      <c r="F48" s="334">
        <v>5900</v>
      </c>
      <c r="G48" s="334">
        <v>5959</v>
      </c>
      <c r="H48" s="334">
        <v>5853</v>
      </c>
      <c r="I48" s="334">
        <v>5867</v>
      </c>
      <c r="J48" s="334">
        <v>5817</v>
      </c>
      <c r="K48" s="764">
        <v>117.30351725316</v>
      </c>
      <c r="L48" s="337"/>
      <c r="M48" s="526"/>
      <c r="N48" s="406"/>
      <c r="AK48" s="433"/>
      <c r="AL48" s="433"/>
      <c r="AM48" s="433"/>
      <c r="AN48" s="433"/>
      <c r="AO48" s="433"/>
    </row>
    <row r="49" spans="1:41" ht="11.65" customHeight="1" x14ac:dyDescent="0.2">
      <c r="A49" s="406"/>
      <c r="B49" s="469"/>
      <c r="C49" s="95" t="s">
        <v>66</v>
      </c>
      <c r="D49" s="414"/>
      <c r="E49" s="334">
        <v>2071</v>
      </c>
      <c r="F49" s="334">
        <v>2045</v>
      </c>
      <c r="G49" s="334">
        <v>2049</v>
      </c>
      <c r="H49" s="334">
        <v>2039</v>
      </c>
      <c r="I49" s="334">
        <v>2039</v>
      </c>
      <c r="J49" s="334">
        <v>2025</v>
      </c>
      <c r="K49" s="764">
        <v>117.36970731707299</v>
      </c>
      <c r="L49" s="697"/>
      <c r="M49" s="406"/>
      <c r="N49" s="406"/>
      <c r="AK49" s="433"/>
      <c r="AL49" s="433"/>
      <c r="AM49" s="433"/>
      <c r="AN49" s="433"/>
      <c r="AO49" s="433"/>
    </row>
    <row r="50" spans="1:41" ht="11.65" customHeight="1" x14ac:dyDescent="0.2">
      <c r="A50" s="406"/>
      <c r="B50" s="469"/>
      <c r="C50" s="95" t="s">
        <v>75</v>
      </c>
      <c r="D50" s="414"/>
      <c r="E50" s="334">
        <v>3518</v>
      </c>
      <c r="F50" s="334">
        <v>3437</v>
      </c>
      <c r="G50" s="334">
        <v>3375</v>
      </c>
      <c r="H50" s="334">
        <v>3385</v>
      </c>
      <c r="I50" s="334">
        <v>3495</v>
      </c>
      <c r="J50" s="334">
        <v>3436</v>
      </c>
      <c r="K50" s="764">
        <v>114.019820426487</v>
      </c>
      <c r="L50" s="697"/>
      <c r="M50" s="406"/>
      <c r="N50" s="406"/>
      <c r="AK50" s="433"/>
      <c r="AL50" s="433"/>
      <c r="AM50" s="433"/>
      <c r="AN50" s="433"/>
      <c r="AO50" s="433"/>
    </row>
    <row r="51" spans="1:41" ht="11.65" customHeight="1" x14ac:dyDescent="0.2">
      <c r="A51" s="406"/>
      <c r="B51" s="469"/>
      <c r="C51" s="95" t="s">
        <v>61</v>
      </c>
      <c r="D51" s="414"/>
      <c r="E51" s="334">
        <v>6469</v>
      </c>
      <c r="F51" s="334">
        <v>6376</v>
      </c>
      <c r="G51" s="334">
        <v>6322</v>
      </c>
      <c r="H51" s="334">
        <v>6277</v>
      </c>
      <c r="I51" s="334">
        <v>6267</v>
      </c>
      <c r="J51" s="334">
        <v>6331</v>
      </c>
      <c r="K51" s="764">
        <v>121.920138521401</v>
      </c>
      <c r="L51" s="697"/>
      <c r="M51" s="406"/>
      <c r="N51" s="406"/>
      <c r="AK51" s="433"/>
      <c r="AL51" s="433"/>
      <c r="AM51" s="433"/>
      <c r="AN51" s="433"/>
      <c r="AO51" s="433"/>
    </row>
    <row r="52" spans="1:41" ht="11.65" customHeight="1" x14ac:dyDescent="0.2">
      <c r="A52" s="406"/>
      <c r="B52" s="469"/>
      <c r="C52" s="95" t="s">
        <v>56</v>
      </c>
      <c r="D52" s="414"/>
      <c r="E52" s="334">
        <v>3729</v>
      </c>
      <c r="F52" s="334">
        <v>3728</v>
      </c>
      <c r="G52" s="334">
        <v>3639</v>
      </c>
      <c r="H52" s="334">
        <v>3635</v>
      </c>
      <c r="I52" s="334">
        <v>3644</v>
      </c>
      <c r="J52" s="334">
        <v>3585</v>
      </c>
      <c r="K52" s="764">
        <v>106.119937295529</v>
      </c>
      <c r="L52" s="697"/>
      <c r="M52" s="406"/>
      <c r="N52" s="406"/>
    </row>
    <row r="53" spans="1:41" ht="11.65" customHeight="1" x14ac:dyDescent="0.2">
      <c r="A53" s="406"/>
      <c r="B53" s="469"/>
      <c r="C53" s="95" t="s">
        <v>74</v>
      </c>
      <c r="D53" s="414"/>
      <c r="E53" s="334">
        <v>5946</v>
      </c>
      <c r="F53" s="334">
        <v>5860</v>
      </c>
      <c r="G53" s="334">
        <v>5806</v>
      </c>
      <c r="H53" s="334">
        <v>5606</v>
      </c>
      <c r="I53" s="334">
        <v>5339</v>
      </c>
      <c r="J53" s="334">
        <v>5347</v>
      </c>
      <c r="K53" s="764">
        <v>117.424540208488</v>
      </c>
      <c r="L53" s="697"/>
      <c r="M53" s="406"/>
      <c r="N53" s="406"/>
    </row>
    <row r="54" spans="1:41" ht="11.65" customHeight="1" x14ac:dyDescent="0.2">
      <c r="A54" s="406"/>
      <c r="B54" s="469"/>
      <c r="C54" s="95" t="s">
        <v>76</v>
      </c>
      <c r="D54" s="414"/>
      <c r="E54" s="334">
        <v>2985</v>
      </c>
      <c r="F54" s="334">
        <v>2843</v>
      </c>
      <c r="G54" s="334">
        <v>2943</v>
      </c>
      <c r="H54" s="334">
        <v>2935</v>
      </c>
      <c r="I54" s="334">
        <v>2947</v>
      </c>
      <c r="J54" s="334">
        <v>2897</v>
      </c>
      <c r="K54" s="764">
        <v>110.14398883782</v>
      </c>
      <c r="L54" s="697"/>
      <c r="M54" s="406"/>
      <c r="N54" s="406"/>
    </row>
    <row r="55" spans="1:41" ht="11.65" customHeight="1" x14ac:dyDescent="0.2">
      <c r="A55" s="406"/>
      <c r="B55" s="469"/>
      <c r="C55" s="95" t="s">
        <v>60</v>
      </c>
      <c r="D55" s="414"/>
      <c r="E55" s="334">
        <v>4186</v>
      </c>
      <c r="F55" s="334">
        <v>4116</v>
      </c>
      <c r="G55" s="334">
        <v>4144</v>
      </c>
      <c r="H55" s="334">
        <v>4069</v>
      </c>
      <c r="I55" s="334">
        <v>4016</v>
      </c>
      <c r="J55" s="334">
        <v>4093</v>
      </c>
      <c r="K55" s="764">
        <v>116.771906362545</v>
      </c>
      <c r="L55" s="697"/>
      <c r="M55" s="406"/>
      <c r="N55" s="406"/>
    </row>
    <row r="56" spans="1:41" ht="11.65" customHeight="1" x14ac:dyDescent="0.2">
      <c r="A56" s="406"/>
      <c r="B56" s="469"/>
      <c r="C56" s="95" t="s">
        <v>59</v>
      </c>
      <c r="D56" s="414"/>
      <c r="E56" s="334">
        <v>35817</v>
      </c>
      <c r="F56" s="334">
        <v>35361</v>
      </c>
      <c r="G56" s="334">
        <v>36174</v>
      </c>
      <c r="H56" s="334">
        <v>35985</v>
      </c>
      <c r="I56" s="334">
        <v>36445</v>
      </c>
      <c r="J56" s="334">
        <v>37064</v>
      </c>
      <c r="K56" s="764">
        <v>114.340766256965</v>
      </c>
      <c r="L56" s="697"/>
      <c r="M56" s="406"/>
      <c r="N56" s="406"/>
    </row>
    <row r="57" spans="1:41" ht="11.65" customHeight="1" x14ac:dyDescent="0.2">
      <c r="A57" s="406"/>
      <c r="B57" s="469"/>
      <c r="C57" s="95" t="s">
        <v>57</v>
      </c>
      <c r="D57" s="414"/>
      <c r="E57" s="334">
        <v>3267</v>
      </c>
      <c r="F57" s="334">
        <v>3127</v>
      </c>
      <c r="G57" s="334">
        <v>3188</v>
      </c>
      <c r="H57" s="334">
        <v>3181</v>
      </c>
      <c r="I57" s="334">
        <v>3271</v>
      </c>
      <c r="J57" s="334">
        <v>3200</v>
      </c>
      <c r="K57" s="764">
        <v>113.362163533274</v>
      </c>
      <c r="L57" s="697"/>
      <c r="M57" s="406"/>
      <c r="N57" s="406"/>
    </row>
    <row r="58" spans="1:41" ht="11.65" customHeight="1" x14ac:dyDescent="0.2">
      <c r="A58" s="406"/>
      <c r="B58" s="469"/>
      <c r="C58" s="95" t="s">
        <v>63</v>
      </c>
      <c r="D58" s="414"/>
      <c r="E58" s="334">
        <v>62161</v>
      </c>
      <c r="F58" s="334">
        <v>60548</v>
      </c>
      <c r="G58" s="334">
        <v>61301</v>
      </c>
      <c r="H58" s="334">
        <v>61108</v>
      </c>
      <c r="I58" s="334">
        <v>61296</v>
      </c>
      <c r="J58" s="334">
        <v>61624</v>
      </c>
      <c r="K58" s="764">
        <v>113.11331472638101</v>
      </c>
      <c r="L58" s="697"/>
      <c r="M58" s="406"/>
      <c r="N58" s="406"/>
    </row>
    <row r="59" spans="1:41" ht="11.65" customHeight="1" x14ac:dyDescent="0.2">
      <c r="A59" s="406"/>
      <c r="B59" s="469"/>
      <c r="C59" s="95" t="s">
        <v>79</v>
      </c>
      <c r="D59" s="414"/>
      <c r="E59" s="334">
        <v>5753</v>
      </c>
      <c r="F59" s="334">
        <v>5592</v>
      </c>
      <c r="G59" s="334">
        <v>5529</v>
      </c>
      <c r="H59" s="334">
        <v>5450</v>
      </c>
      <c r="I59" s="334">
        <v>5498</v>
      </c>
      <c r="J59" s="334">
        <v>5487</v>
      </c>
      <c r="K59" s="764">
        <v>113.349978917779</v>
      </c>
      <c r="L59" s="697"/>
      <c r="M59" s="406"/>
      <c r="N59" s="406"/>
    </row>
    <row r="60" spans="1:41" ht="11.65" customHeight="1" x14ac:dyDescent="0.2">
      <c r="A60" s="406"/>
      <c r="B60" s="469"/>
      <c r="C60" s="95" t="s">
        <v>58</v>
      </c>
      <c r="D60" s="414"/>
      <c r="E60" s="334">
        <v>18490</v>
      </c>
      <c r="F60" s="334">
        <v>17989</v>
      </c>
      <c r="G60" s="334">
        <v>18400</v>
      </c>
      <c r="H60" s="334">
        <v>18428</v>
      </c>
      <c r="I60" s="334">
        <v>18367</v>
      </c>
      <c r="J60" s="334">
        <v>18287</v>
      </c>
      <c r="K60" s="764">
        <v>120.627509203118</v>
      </c>
      <c r="L60" s="697"/>
      <c r="M60" s="406"/>
      <c r="N60" s="406"/>
    </row>
    <row r="61" spans="1:41" ht="11.65" customHeight="1" x14ac:dyDescent="0.2">
      <c r="A61" s="406"/>
      <c r="B61" s="469"/>
      <c r="C61" s="95" t="s">
        <v>65</v>
      </c>
      <c r="D61" s="414"/>
      <c r="E61" s="334">
        <v>2292</v>
      </c>
      <c r="F61" s="334">
        <v>2212</v>
      </c>
      <c r="G61" s="334">
        <v>2242</v>
      </c>
      <c r="H61" s="334">
        <v>2234</v>
      </c>
      <c r="I61" s="334">
        <v>2218</v>
      </c>
      <c r="J61" s="334">
        <v>2228</v>
      </c>
      <c r="K61" s="764">
        <v>119.288438187418</v>
      </c>
      <c r="L61" s="697"/>
      <c r="M61" s="406"/>
      <c r="N61" s="406"/>
    </row>
    <row r="62" spans="1:41" ht="11.65" customHeight="1" x14ac:dyDescent="0.2">
      <c r="A62" s="406"/>
      <c r="B62" s="469"/>
      <c r="C62" s="95" t="s">
        <v>67</v>
      </c>
      <c r="D62" s="414"/>
      <c r="E62" s="334">
        <v>5602</v>
      </c>
      <c r="F62" s="334">
        <v>5427</v>
      </c>
      <c r="G62" s="334">
        <v>5375</v>
      </c>
      <c r="H62" s="334">
        <v>5410</v>
      </c>
      <c r="I62" s="334">
        <v>5316</v>
      </c>
      <c r="J62" s="334">
        <v>5317</v>
      </c>
      <c r="K62" s="764">
        <v>119.146927073669</v>
      </c>
      <c r="L62" s="697"/>
      <c r="M62" s="406"/>
      <c r="N62" s="406"/>
      <c r="P62" s="411">
        <f>68040/J45</f>
        <v>0.32389974531692572</v>
      </c>
    </row>
    <row r="63" spans="1:41" ht="11.65" customHeight="1" x14ac:dyDescent="0.2">
      <c r="A63" s="406"/>
      <c r="B63" s="469"/>
      <c r="C63" s="95" t="s">
        <v>77</v>
      </c>
      <c r="D63" s="414"/>
      <c r="E63" s="334">
        <v>7302</v>
      </c>
      <c r="F63" s="334">
        <v>7243</v>
      </c>
      <c r="G63" s="334">
        <v>7295</v>
      </c>
      <c r="H63" s="334">
        <v>7231</v>
      </c>
      <c r="I63" s="334">
        <v>7150</v>
      </c>
      <c r="J63" s="334">
        <v>7171</v>
      </c>
      <c r="K63" s="764">
        <v>113.36050906072801</v>
      </c>
      <c r="L63" s="697"/>
      <c r="M63" s="406"/>
      <c r="N63" s="406"/>
    </row>
    <row r="64" spans="1:41" ht="11.25" customHeight="1" x14ac:dyDescent="0.2">
      <c r="A64" s="406"/>
      <c r="B64" s="469"/>
      <c r="C64" s="95" t="s">
        <v>130</v>
      </c>
      <c r="D64" s="414"/>
      <c r="E64" s="334">
        <v>18035</v>
      </c>
      <c r="F64" s="334">
        <v>17715</v>
      </c>
      <c r="G64" s="334">
        <v>17852</v>
      </c>
      <c r="H64" s="334">
        <v>17818</v>
      </c>
      <c r="I64" s="334">
        <v>17820</v>
      </c>
      <c r="J64" s="334">
        <v>17670</v>
      </c>
      <c r="K64" s="764">
        <v>81.602646214745207</v>
      </c>
      <c r="L64" s="697"/>
      <c r="M64" s="406"/>
      <c r="N64" s="406"/>
    </row>
    <row r="65" spans="1:15" ht="11.65" customHeight="1" x14ac:dyDescent="0.2">
      <c r="A65" s="406"/>
      <c r="B65" s="469"/>
      <c r="C65" s="95" t="s">
        <v>131</v>
      </c>
      <c r="D65" s="414"/>
      <c r="E65" s="334">
        <v>4276</v>
      </c>
      <c r="F65" s="334">
        <v>3979</v>
      </c>
      <c r="G65" s="334">
        <v>3974</v>
      </c>
      <c r="H65" s="334">
        <v>3890</v>
      </c>
      <c r="I65" s="334">
        <v>3852</v>
      </c>
      <c r="J65" s="334">
        <v>3821</v>
      </c>
      <c r="K65" s="764">
        <v>107.168225344783</v>
      </c>
      <c r="L65" s="697"/>
      <c r="M65" s="406"/>
      <c r="N65" s="406"/>
    </row>
    <row r="66" spans="1:15" s="700" customFormat="1" ht="7.5" customHeight="1" x14ac:dyDescent="0.15">
      <c r="A66" s="698"/>
      <c r="B66" s="699"/>
      <c r="C66" s="1682" t="str">
        <f>CONCATENATE("notas: dados sujeitos a atualizações"".")</f>
        <v>notas: dados sujeitos a atualizações".</v>
      </c>
      <c r="D66" s="1682"/>
      <c r="E66" s="1682"/>
      <c r="F66" s="1682"/>
      <c r="G66" s="1682"/>
      <c r="H66" s="1682"/>
      <c r="I66" s="1682"/>
      <c r="J66" s="1682"/>
      <c r="K66" s="1682"/>
      <c r="L66" s="1682"/>
      <c r="M66" s="1251"/>
      <c r="N66" s="1251"/>
      <c r="O66" s="1251"/>
    </row>
    <row r="67" spans="1:15" ht="9" customHeight="1" x14ac:dyDescent="0.2">
      <c r="A67" s="406"/>
      <c r="B67" s="702"/>
      <c r="C67" s="703" t="s">
        <v>241</v>
      </c>
      <c r="D67" s="414"/>
      <c r="E67" s="701"/>
      <c r="F67" s="701"/>
      <c r="G67" s="701"/>
      <c r="H67" s="701"/>
      <c r="I67" s="704"/>
      <c r="J67" s="583"/>
      <c r="K67" s="583"/>
      <c r="L67" s="583"/>
      <c r="M67" s="526"/>
      <c r="N67" s="406"/>
    </row>
    <row r="68" spans="1:15" ht="13.5" customHeight="1" x14ac:dyDescent="0.2">
      <c r="A68" s="406"/>
      <c r="B68" s="699"/>
      <c r="C68" s="474" t="s">
        <v>432</v>
      </c>
      <c r="D68" s="414"/>
      <c r="E68" s="701"/>
      <c r="F68" s="701"/>
      <c r="G68" s="701"/>
      <c r="H68" s="701"/>
      <c r="I68" s="449" t="s">
        <v>134</v>
      </c>
      <c r="J68" s="583"/>
      <c r="K68" s="583"/>
      <c r="L68" s="583"/>
      <c r="M68" s="526"/>
      <c r="N68" s="406"/>
    </row>
    <row r="69" spans="1:15" ht="13.5" customHeight="1" x14ac:dyDescent="0.2">
      <c r="A69" s="406"/>
      <c r="B69" s="705">
        <v>18</v>
      </c>
      <c r="C69" s="1678">
        <v>43009</v>
      </c>
      <c r="D69" s="1678"/>
      <c r="E69" s="1678"/>
      <c r="F69" s="1678"/>
      <c r="G69" s="416"/>
      <c r="H69" s="416"/>
      <c r="I69" s="416"/>
      <c r="J69" s="416"/>
      <c r="K69" s="416"/>
      <c r="L69" s="416"/>
      <c r="M69" s="416"/>
      <c r="N69" s="416"/>
    </row>
  </sheetData>
  <mergeCells count="13">
    <mergeCell ref="C69:F69"/>
    <mergeCell ref="C41:L41"/>
    <mergeCell ref="C42:D43"/>
    <mergeCell ref="K43:K44"/>
    <mergeCell ref="G30:J30"/>
    <mergeCell ref="E43:J43"/>
    <mergeCell ref="C66:L66"/>
    <mergeCell ref="L1:M1"/>
    <mergeCell ref="B2:D2"/>
    <mergeCell ref="C4:L4"/>
    <mergeCell ref="C5:D6"/>
    <mergeCell ref="K6:K7"/>
    <mergeCell ref="E6:J6"/>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11" customWidth="1"/>
    <col min="2" max="2" width="2.5703125" style="411" customWidth="1"/>
    <col min="3" max="3" width="1.140625" style="411" customWidth="1"/>
    <col min="4" max="4" width="25.85546875" style="411" customWidth="1"/>
    <col min="5" max="10" width="7.5703125" style="422" customWidth="1"/>
    <col min="11" max="11" width="7.5703125" style="451" customWidth="1"/>
    <col min="12" max="12" width="7.5703125" style="422" customWidth="1"/>
    <col min="13" max="13" width="7.5703125" style="451" customWidth="1"/>
    <col min="14" max="14" width="2.5703125" style="411" customWidth="1"/>
    <col min="15" max="15" width="1" style="411" customWidth="1"/>
    <col min="16" max="16384" width="9.140625" style="411"/>
  </cols>
  <sheetData>
    <row r="1" spans="1:15" ht="13.5" customHeight="1" x14ac:dyDescent="0.2">
      <c r="A1" s="406"/>
      <c r="B1" s="1684" t="s">
        <v>334</v>
      </c>
      <c r="C1" s="1684"/>
      <c r="D1" s="1684"/>
      <c r="E1" s="408"/>
      <c r="F1" s="408"/>
      <c r="G1" s="408"/>
      <c r="H1" s="408"/>
      <c r="I1" s="408"/>
      <c r="J1" s="409"/>
      <c r="K1" s="707"/>
      <c r="L1" s="707"/>
      <c r="M1" s="707"/>
      <c r="N1" s="410"/>
      <c r="O1" s="406"/>
    </row>
    <row r="2" spans="1:15" ht="6" customHeight="1" x14ac:dyDescent="0.2">
      <c r="A2" s="406"/>
      <c r="B2" s="1685"/>
      <c r="C2" s="1685"/>
      <c r="D2" s="1685"/>
      <c r="E2" s="412"/>
      <c r="F2" s="413"/>
      <c r="G2" s="413"/>
      <c r="H2" s="413"/>
      <c r="I2" s="413"/>
      <c r="J2" s="413"/>
      <c r="K2" s="414"/>
      <c r="L2" s="413"/>
      <c r="M2" s="414"/>
      <c r="N2" s="415"/>
      <c r="O2" s="406"/>
    </row>
    <row r="3" spans="1:15" ht="13.5" customHeight="1" thickBot="1" x14ac:dyDescent="0.25">
      <c r="A3" s="406"/>
      <c r="B3" s="416"/>
      <c r="C3" s="416"/>
      <c r="D3" s="416"/>
      <c r="E3" s="413"/>
      <c r="F3" s="413"/>
      <c r="G3" s="413"/>
      <c r="H3" s="413"/>
      <c r="I3" s="413" t="s">
        <v>34</v>
      </c>
      <c r="J3" s="413"/>
      <c r="K3" s="578"/>
      <c r="L3" s="413"/>
      <c r="M3" s="1121" t="s">
        <v>73</v>
      </c>
      <c r="N3" s="417"/>
      <c r="O3" s="406"/>
    </row>
    <row r="4" spans="1:15" s="420" customFormat="1" ht="13.5" customHeight="1" thickBot="1" x14ac:dyDescent="0.25">
      <c r="A4" s="418"/>
      <c r="B4" s="419"/>
      <c r="C4" s="1686" t="s">
        <v>0</v>
      </c>
      <c r="D4" s="1687"/>
      <c r="E4" s="1687"/>
      <c r="F4" s="1687"/>
      <c r="G4" s="1687"/>
      <c r="H4" s="1687"/>
      <c r="I4" s="1687"/>
      <c r="J4" s="1687"/>
      <c r="K4" s="1687"/>
      <c r="L4" s="1687"/>
      <c r="M4" s="1688"/>
      <c r="N4" s="417"/>
      <c r="O4" s="406"/>
    </row>
    <row r="5" spans="1:15" ht="4.5" customHeight="1" x14ac:dyDescent="0.2">
      <c r="A5" s="406"/>
      <c r="B5" s="416"/>
      <c r="C5" s="1561" t="s">
        <v>78</v>
      </c>
      <c r="D5" s="1561"/>
      <c r="F5" s="881"/>
      <c r="G5" s="881"/>
      <c r="H5" s="881"/>
      <c r="I5" s="423"/>
      <c r="J5" s="423"/>
      <c r="K5" s="423"/>
      <c r="L5" s="423"/>
      <c r="M5" s="423"/>
      <c r="N5" s="417"/>
      <c r="O5" s="406"/>
    </row>
    <row r="6" spans="1:15" ht="12" customHeight="1" x14ac:dyDescent="0.2">
      <c r="A6" s="406"/>
      <c r="B6" s="416"/>
      <c r="C6" s="1561"/>
      <c r="D6" s="1561"/>
      <c r="E6" s="1564">
        <v>2017</v>
      </c>
      <c r="F6" s="1564"/>
      <c r="G6" s="1564"/>
      <c r="H6" s="1564"/>
      <c r="I6" s="1564"/>
      <c r="J6" s="1564"/>
      <c r="K6" s="1564"/>
      <c r="L6" s="1564"/>
      <c r="M6" s="1564"/>
      <c r="N6" s="417"/>
      <c r="O6" s="406"/>
    </row>
    <row r="7" spans="1:15" s="420" customFormat="1" ht="12.75" customHeight="1" x14ac:dyDescent="0.2">
      <c r="A7" s="418"/>
      <c r="B7" s="419"/>
      <c r="C7" s="425"/>
      <c r="D7" s="425"/>
      <c r="E7" s="851" t="s">
        <v>93</v>
      </c>
      <c r="F7" s="851" t="s">
        <v>104</v>
      </c>
      <c r="G7" s="765" t="s">
        <v>103</v>
      </c>
      <c r="H7" s="852" t="s">
        <v>102</v>
      </c>
      <c r="I7" s="851" t="s">
        <v>101</v>
      </c>
      <c r="J7" s="852" t="s">
        <v>100</v>
      </c>
      <c r="K7" s="852" t="s">
        <v>99</v>
      </c>
      <c r="L7" s="852" t="s">
        <v>98</v>
      </c>
      <c r="M7" s="852" t="s">
        <v>97</v>
      </c>
      <c r="N7" s="417"/>
      <c r="O7" s="406"/>
    </row>
    <row r="8" spans="1:15" s="429" customFormat="1" ht="12.75" customHeight="1" x14ac:dyDescent="0.2">
      <c r="A8" s="426"/>
      <c r="B8" s="427"/>
      <c r="C8" s="1689" t="s">
        <v>505</v>
      </c>
      <c r="D8" s="1689"/>
      <c r="E8" s="428"/>
      <c r="F8" s="428"/>
      <c r="G8" s="428"/>
      <c r="H8" s="428"/>
      <c r="I8" s="428"/>
      <c r="J8" s="428"/>
      <c r="K8" s="428"/>
      <c r="L8" s="428"/>
      <c r="M8" s="428"/>
      <c r="N8" s="417"/>
      <c r="O8" s="406"/>
    </row>
    <row r="9" spans="1:15" ht="11.25" customHeight="1" x14ac:dyDescent="0.2">
      <c r="A9" s="406"/>
      <c r="B9" s="1112"/>
      <c r="C9" s="1107" t="s">
        <v>135</v>
      </c>
      <c r="D9" s="1113"/>
      <c r="E9" s="1114">
        <v>239168</v>
      </c>
      <c r="F9" s="1114">
        <v>238070</v>
      </c>
      <c r="G9" s="1114">
        <v>237358</v>
      </c>
      <c r="H9" s="1114">
        <v>236304</v>
      </c>
      <c r="I9" s="1114">
        <v>235227</v>
      </c>
      <c r="J9" s="1114">
        <v>234456</v>
      </c>
      <c r="K9" s="1114">
        <v>233731</v>
      </c>
      <c r="L9" s="1114">
        <v>233018</v>
      </c>
      <c r="M9" s="1114">
        <v>232252</v>
      </c>
      <c r="N9" s="417"/>
      <c r="O9" s="406"/>
    </row>
    <row r="10" spans="1:15" ht="11.25" customHeight="1" x14ac:dyDescent="0.2">
      <c r="A10" s="406"/>
      <c r="B10" s="1112"/>
      <c r="C10" s="1107"/>
      <c r="D10" s="1115" t="s">
        <v>72</v>
      </c>
      <c r="E10" s="1116">
        <v>126026</v>
      </c>
      <c r="F10" s="1116">
        <v>125485</v>
      </c>
      <c r="G10" s="1116">
        <v>125185</v>
      </c>
      <c r="H10" s="1116">
        <v>124700</v>
      </c>
      <c r="I10" s="1116">
        <v>124205</v>
      </c>
      <c r="J10" s="1116">
        <v>123862</v>
      </c>
      <c r="K10" s="1116">
        <v>123586</v>
      </c>
      <c r="L10" s="1116">
        <v>123288</v>
      </c>
      <c r="M10" s="1116">
        <v>122964</v>
      </c>
      <c r="N10" s="417"/>
      <c r="O10" s="406"/>
    </row>
    <row r="11" spans="1:15" ht="11.25" customHeight="1" x14ac:dyDescent="0.2">
      <c r="A11" s="406"/>
      <c r="B11" s="1112"/>
      <c r="C11" s="1107"/>
      <c r="D11" s="1115" t="s">
        <v>71</v>
      </c>
      <c r="E11" s="1116">
        <v>113142</v>
      </c>
      <c r="F11" s="1116">
        <v>112585</v>
      </c>
      <c r="G11" s="1116">
        <v>112173</v>
      </c>
      <c r="H11" s="1116">
        <v>111604</v>
      </c>
      <c r="I11" s="1116">
        <v>111022</v>
      </c>
      <c r="J11" s="1116">
        <v>110594</v>
      </c>
      <c r="K11" s="1116">
        <v>110145</v>
      </c>
      <c r="L11" s="1116">
        <v>109730</v>
      </c>
      <c r="M11" s="1116">
        <v>109288</v>
      </c>
      <c r="N11" s="417"/>
      <c r="O11" s="406"/>
    </row>
    <row r="12" spans="1:15" ht="11.25" customHeight="1" x14ac:dyDescent="0.2">
      <c r="A12" s="406"/>
      <c r="B12" s="1112"/>
      <c r="C12" s="1107" t="s">
        <v>136</v>
      </c>
      <c r="D12" s="1113"/>
      <c r="E12" s="1114">
        <v>2035027</v>
      </c>
      <c r="F12" s="1114">
        <v>2032962</v>
      </c>
      <c r="G12" s="1114">
        <v>2031113</v>
      </c>
      <c r="H12" s="1114">
        <v>2031827</v>
      </c>
      <c r="I12" s="1114">
        <v>2032424</v>
      </c>
      <c r="J12" s="1114">
        <v>2033205</v>
      </c>
      <c r="K12" s="1114">
        <v>2034017</v>
      </c>
      <c r="L12" s="1114">
        <v>2035123</v>
      </c>
      <c r="M12" s="1114">
        <v>2035585</v>
      </c>
      <c r="N12" s="417"/>
      <c r="O12" s="406"/>
    </row>
    <row r="13" spans="1:15" ht="11.25" customHeight="1" x14ac:dyDescent="0.2">
      <c r="A13" s="406"/>
      <c r="B13" s="1112"/>
      <c r="C13" s="1107"/>
      <c r="D13" s="1115" t="s">
        <v>72</v>
      </c>
      <c r="E13" s="1116">
        <v>958277</v>
      </c>
      <c r="F13" s="1116">
        <v>957285</v>
      </c>
      <c r="G13" s="1116">
        <v>956313</v>
      </c>
      <c r="H13" s="1116">
        <v>956663</v>
      </c>
      <c r="I13" s="1116">
        <v>956852</v>
      </c>
      <c r="J13" s="1116">
        <v>957189</v>
      </c>
      <c r="K13" s="1116">
        <v>957390</v>
      </c>
      <c r="L13" s="1116">
        <v>957833</v>
      </c>
      <c r="M13" s="1116">
        <v>957904</v>
      </c>
      <c r="N13" s="417"/>
      <c r="O13" s="406"/>
    </row>
    <row r="14" spans="1:15" ht="11.25" customHeight="1" x14ac:dyDescent="0.2">
      <c r="A14" s="406"/>
      <c r="B14" s="1112"/>
      <c r="C14" s="1107"/>
      <c r="D14" s="1115" t="s">
        <v>71</v>
      </c>
      <c r="E14" s="1116">
        <v>1076750</v>
      </c>
      <c r="F14" s="1116">
        <v>1075677</v>
      </c>
      <c r="G14" s="1116">
        <v>1074800</v>
      </c>
      <c r="H14" s="1116">
        <v>1075164</v>
      </c>
      <c r="I14" s="1116">
        <v>1075572</v>
      </c>
      <c r="J14" s="1116">
        <v>1076016</v>
      </c>
      <c r="K14" s="1116">
        <v>1076627</v>
      </c>
      <c r="L14" s="1116">
        <v>1077290</v>
      </c>
      <c r="M14" s="1116">
        <v>1077681</v>
      </c>
      <c r="N14" s="417"/>
      <c r="O14" s="406"/>
    </row>
    <row r="15" spans="1:15" ht="11.25" customHeight="1" x14ac:dyDescent="0.2">
      <c r="A15" s="406"/>
      <c r="B15" s="1112"/>
      <c r="C15" s="1107" t="s">
        <v>137</v>
      </c>
      <c r="D15" s="1113"/>
      <c r="E15" s="1114">
        <v>717642</v>
      </c>
      <c r="F15" s="1114">
        <v>717158</v>
      </c>
      <c r="G15" s="1114">
        <v>714603</v>
      </c>
      <c r="H15" s="1114">
        <v>715587</v>
      </c>
      <c r="I15" s="1114">
        <v>716178</v>
      </c>
      <c r="J15" s="1114">
        <v>717512</v>
      </c>
      <c r="K15" s="1114">
        <v>718739</v>
      </c>
      <c r="L15" s="1114">
        <v>718225</v>
      </c>
      <c r="M15" s="1114">
        <v>712459</v>
      </c>
      <c r="N15" s="417"/>
      <c r="O15" s="406"/>
    </row>
    <row r="16" spans="1:15" ht="11.25" customHeight="1" x14ac:dyDescent="0.2">
      <c r="A16" s="406"/>
      <c r="B16" s="1112"/>
      <c r="C16" s="1107"/>
      <c r="D16" s="1115" t="s">
        <v>72</v>
      </c>
      <c r="E16" s="1116">
        <v>132410</v>
      </c>
      <c r="F16" s="1116">
        <v>132442</v>
      </c>
      <c r="G16" s="1116">
        <v>131545</v>
      </c>
      <c r="H16" s="1116">
        <v>132050</v>
      </c>
      <c r="I16" s="1116">
        <v>132336</v>
      </c>
      <c r="J16" s="1116">
        <v>132788</v>
      </c>
      <c r="K16" s="1116">
        <v>133123</v>
      </c>
      <c r="L16" s="1116">
        <v>133279</v>
      </c>
      <c r="M16" s="1116">
        <v>130656</v>
      </c>
      <c r="N16" s="417"/>
      <c r="O16" s="406"/>
    </row>
    <row r="17" spans="1:15" ht="11.25" customHeight="1" x14ac:dyDescent="0.2">
      <c r="A17" s="406"/>
      <c r="B17" s="1112"/>
      <c r="C17" s="1107"/>
      <c r="D17" s="1115" t="s">
        <v>71</v>
      </c>
      <c r="E17" s="1116">
        <v>585232</v>
      </c>
      <c r="F17" s="1116">
        <v>584716</v>
      </c>
      <c r="G17" s="1116">
        <v>583058</v>
      </c>
      <c r="H17" s="1116">
        <v>583537</v>
      </c>
      <c r="I17" s="1116">
        <v>583842</v>
      </c>
      <c r="J17" s="1116">
        <v>584724</v>
      </c>
      <c r="K17" s="1116">
        <v>585616</v>
      </c>
      <c r="L17" s="1116">
        <v>584946</v>
      </c>
      <c r="M17" s="1116">
        <v>581803</v>
      </c>
      <c r="N17" s="417"/>
      <c r="O17" s="406"/>
    </row>
    <row r="18" spans="1:15" ht="8.25" customHeight="1" x14ac:dyDescent="0.2">
      <c r="A18" s="406"/>
      <c r="B18" s="1112"/>
      <c r="C18" s="1690" t="s">
        <v>677</v>
      </c>
      <c r="D18" s="1690"/>
      <c r="E18" s="1690"/>
      <c r="F18" s="1690"/>
      <c r="G18" s="1690"/>
      <c r="H18" s="1690"/>
      <c r="I18" s="1690"/>
      <c r="J18" s="1690"/>
      <c r="K18" s="1690"/>
      <c r="L18" s="1690"/>
      <c r="M18" s="1690"/>
      <c r="N18" s="417"/>
      <c r="O18" s="88"/>
    </row>
    <row r="19" spans="1:15" ht="6" customHeight="1" thickBot="1" x14ac:dyDescent="0.25">
      <c r="A19" s="406"/>
      <c r="B19" s="416"/>
      <c r="C19" s="708"/>
      <c r="D19" s="708"/>
      <c r="E19" s="708"/>
      <c r="F19" s="708"/>
      <c r="G19" s="708"/>
      <c r="H19" s="708"/>
      <c r="I19" s="708"/>
      <c r="J19" s="708"/>
      <c r="K19" s="708"/>
      <c r="L19" s="708"/>
      <c r="M19" s="708"/>
      <c r="N19" s="417"/>
      <c r="O19" s="88"/>
    </row>
    <row r="20" spans="1:15" ht="15" customHeight="1" thickBot="1" x14ac:dyDescent="0.25">
      <c r="A20" s="406"/>
      <c r="B20" s="416"/>
      <c r="C20" s="1691" t="s">
        <v>489</v>
      </c>
      <c r="D20" s="1692"/>
      <c r="E20" s="1692"/>
      <c r="F20" s="1692"/>
      <c r="G20" s="1692"/>
      <c r="H20" s="1692"/>
      <c r="I20" s="1692"/>
      <c r="J20" s="1692"/>
      <c r="K20" s="1692"/>
      <c r="L20" s="1692"/>
      <c r="M20" s="1693"/>
      <c r="N20" s="417"/>
      <c r="O20" s="406"/>
    </row>
    <row r="21" spans="1:15" ht="9" customHeight="1" x14ac:dyDescent="0.2">
      <c r="A21" s="406"/>
      <c r="B21" s="416"/>
      <c r="C21" s="89" t="s">
        <v>78</v>
      </c>
      <c r="D21" s="414"/>
      <c r="E21" s="430"/>
      <c r="F21" s="430"/>
      <c r="G21" s="430"/>
      <c r="H21" s="430"/>
      <c r="I21" s="430"/>
      <c r="J21" s="430"/>
      <c r="K21" s="430"/>
      <c r="L21" s="430"/>
      <c r="M21" s="430"/>
      <c r="N21" s="417"/>
      <c r="O21" s="406"/>
    </row>
    <row r="22" spans="1:15" ht="12.75" customHeight="1" x14ac:dyDescent="0.2">
      <c r="A22" s="406"/>
      <c r="B22" s="416"/>
      <c r="C22" s="1689" t="s">
        <v>138</v>
      </c>
      <c r="D22" s="1689"/>
      <c r="E22" s="411"/>
      <c r="F22" s="428"/>
      <c r="G22" s="428"/>
      <c r="H22" s="428"/>
      <c r="I22" s="428"/>
      <c r="J22" s="428"/>
      <c r="K22" s="428"/>
      <c r="L22" s="428"/>
      <c r="M22" s="428"/>
      <c r="N22" s="417"/>
      <c r="O22" s="406"/>
    </row>
    <row r="23" spans="1:15" s="420" customFormat="1" ht="11.25" customHeight="1" x14ac:dyDescent="0.2">
      <c r="A23" s="418"/>
      <c r="B23" s="1117"/>
      <c r="C23" s="1101" t="s">
        <v>139</v>
      </c>
      <c r="D23" s="1118"/>
      <c r="E23" s="1104">
        <v>1107264</v>
      </c>
      <c r="F23" s="1104">
        <v>1114007</v>
      </c>
      <c r="G23" s="1104">
        <v>1119730</v>
      </c>
      <c r="H23" s="1104">
        <v>1124511</v>
      </c>
      <c r="I23" s="1104">
        <v>1127122</v>
      </c>
      <c r="J23" s="1104">
        <v>1130309</v>
      </c>
      <c r="K23" s="1104">
        <v>1132690</v>
      </c>
      <c r="L23" s="1104">
        <v>1129895</v>
      </c>
      <c r="M23" s="1104">
        <v>1072410</v>
      </c>
      <c r="N23" s="417"/>
      <c r="O23" s="418"/>
    </row>
    <row r="24" spans="1:15" ht="11.25" customHeight="1" x14ac:dyDescent="0.2">
      <c r="A24" s="406"/>
      <c r="B24" s="1112"/>
      <c r="C24" s="1694" t="s">
        <v>349</v>
      </c>
      <c r="D24" s="1694"/>
      <c r="E24" s="1104">
        <v>83818</v>
      </c>
      <c r="F24" s="1104">
        <v>84934</v>
      </c>
      <c r="G24" s="1104">
        <v>85690</v>
      </c>
      <c r="H24" s="1104">
        <v>86541</v>
      </c>
      <c r="I24" s="1104">
        <v>87039</v>
      </c>
      <c r="J24" s="1104">
        <v>87503</v>
      </c>
      <c r="K24" s="1104">
        <v>87762</v>
      </c>
      <c r="L24" s="1104">
        <v>87732</v>
      </c>
      <c r="M24" s="1104">
        <v>87220</v>
      </c>
      <c r="N24" s="431"/>
      <c r="O24" s="406"/>
    </row>
    <row r="25" spans="1:15" ht="11.25" customHeight="1" x14ac:dyDescent="0.2">
      <c r="A25" s="406"/>
      <c r="B25" s="1112"/>
      <c r="C25" s="1683" t="s">
        <v>140</v>
      </c>
      <c r="D25" s="1683"/>
      <c r="E25" s="1104">
        <v>1372</v>
      </c>
      <c r="F25" s="1104">
        <v>3217</v>
      </c>
      <c r="G25" s="1104">
        <v>5816</v>
      </c>
      <c r="H25" s="1104">
        <v>5228</v>
      </c>
      <c r="I25" s="1104">
        <v>6502</v>
      </c>
      <c r="J25" s="1104">
        <v>7428</v>
      </c>
      <c r="K25" s="1104">
        <v>8160</v>
      </c>
      <c r="L25" s="1104">
        <v>5001</v>
      </c>
      <c r="M25" s="1104">
        <v>1931</v>
      </c>
      <c r="N25" s="417"/>
      <c r="O25" s="433"/>
    </row>
    <row r="26" spans="1:15" ht="11.25" customHeight="1" x14ac:dyDescent="0.2">
      <c r="A26" s="406"/>
      <c r="B26" s="1112"/>
      <c r="C26" s="1694" t="s">
        <v>141</v>
      </c>
      <c r="D26" s="1694"/>
      <c r="E26" s="1119">
        <v>13293</v>
      </c>
      <c r="F26" s="1119">
        <v>13314</v>
      </c>
      <c r="G26" s="1119">
        <v>13304</v>
      </c>
      <c r="H26" s="1119">
        <v>13295</v>
      </c>
      <c r="I26" s="1119">
        <v>13279</v>
      </c>
      <c r="J26" s="1119">
        <v>13266</v>
      </c>
      <c r="K26" s="1119">
        <v>13244</v>
      </c>
      <c r="L26" s="1119">
        <v>13229</v>
      </c>
      <c r="M26" s="1119">
        <v>13236</v>
      </c>
      <c r="N26" s="417"/>
      <c r="O26" s="406"/>
    </row>
    <row r="27" spans="1:15" ht="11.25" customHeight="1" x14ac:dyDescent="0.2">
      <c r="A27" s="406"/>
      <c r="B27" s="1112"/>
      <c r="C27" s="1694" t="s">
        <v>350</v>
      </c>
      <c r="D27" s="1694"/>
      <c r="E27" s="1104">
        <v>12531</v>
      </c>
      <c r="F27" s="1104">
        <v>12564</v>
      </c>
      <c r="G27" s="1104">
        <v>12530</v>
      </c>
      <c r="H27" s="1104">
        <v>12516</v>
      </c>
      <c r="I27" s="1104">
        <v>12500</v>
      </c>
      <c r="J27" s="1104">
        <v>12462</v>
      </c>
      <c r="K27" s="1104">
        <v>12408</v>
      </c>
      <c r="L27" s="1104">
        <v>12341</v>
      </c>
      <c r="M27" s="1104">
        <v>12252</v>
      </c>
      <c r="N27" s="417"/>
      <c r="O27" s="406"/>
    </row>
    <row r="28" spans="1:15" s="437" customFormat="1" ht="8.25" customHeight="1" x14ac:dyDescent="0.2">
      <c r="A28" s="434"/>
      <c r="B28" s="1120"/>
      <c r="C28" s="1690" t="s">
        <v>678</v>
      </c>
      <c r="D28" s="1690"/>
      <c r="E28" s="1690"/>
      <c r="F28" s="1690"/>
      <c r="G28" s="1690"/>
      <c r="H28" s="1690"/>
      <c r="I28" s="1690"/>
      <c r="J28" s="1690"/>
      <c r="K28" s="1690"/>
      <c r="L28" s="1690"/>
      <c r="M28" s="1690"/>
      <c r="N28" s="435"/>
      <c r="O28" s="436"/>
    </row>
    <row r="29" spans="1:15" ht="6" customHeight="1" thickBot="1" x14ac:dyDescent="0.25">
      <c r="A29" s="406"/>
      <c r="B29" s="416"/>
      <c r="C29" s="416"/>
      <c r="D29" s="416"/>
      <c r="E29" s="413"/>
      <c r="F29" s="413"/>
      <c r="G29" s="413"/>
      <c r="H29" s="413"/>
      <c r="I29" s="413"/>
      <c r="J29" s="413"/>
      <c r="K29" s="414"/>
      <c r="L29" s="413"/>
      <c r="M29" s="414"/>
      <c r="N29" s="417"/>
      <c r="O29" s="438"/>
    </row>
    <row r="30" spans="1:15" ht="13.5" customHeight="1" thickBot="1" x14ac:dyDescent="0.25">
      <c r="A30" s="406"/>
      <c r="B30" s="416"/>
      <c r="C30" s="1672" t="s">
        <v>1</v>
      </c>
      <c r="D30" s="1673"/>
      <c r="E30" s="1673"/>
      <c r="F30" s="1673"/>
      <c r="G30" s="1673"/>
      <c r="H30" s="1673"/>
      <c r="I30" s="1673"/>
      <c r="J30" s="1673"/>
      <c r="K30" s="1673"/>
      <c r="L30" s="1673"/>
      <c r="M30" s="1674"/>
      <c r="N30" s="417"/>
      <c r="O30" s="406"/>
    </row>
    <row r="31" spans="1:15" ht="9" customHeight="1" x14ac:dyDescent="0.2">
      <c r="A31" s="406"/>
      <c r="B31" s="416"/>
      <c r="C31" s="89" t="s">
        <v>78</v>
      </c>
      <c r="D31" s="414"/>
      <c r="E31" s="439"/>
      <c r="F31" s="439"/>
      <c r="G31" s="439"/>
      <c r="H31" s="439"/>
      <c r="I31" s="439"/>
      <c r="J31" s="439"/>
      <c r="K31" s="439"/>
      <c r="L31" s="439"/>
      <c r="M31" s="439"/>
      <c r="N31" s="417"/>
      <c r="O31" s="406"/>
    </row>
    <row r="32" spans="1:15" s="444" customFormat="1" ht="13.5" customHeight="1" x14ac:dyDescent="0.2">
      <c r="A32" s="440"/>
      <c r="B32" s="441"/>
      <c r="C32" s="1695" t="s">
        <v>329</v>
      </c>
      <c r="D32" s="1695"/>
      <c r="E32" s="442">
        <v>221234</v>
      </c>
      <c r="F32" s="442">
        <v>217255</v>
      </c>
      <c r="G32" s="442">
        <v>210285</v>
      </c>
      <c r="H32" s="442">
        <v>211431</v>
      </c>
      <c r="I32" s="442">
        <v>200786</v>
      </c>
      <c r="J32" s="442">
        <v>191307</v>
      </c>
      <c r="K32" s="442">
        <v>189069</v>
      </c>
      <c r="L32" s="442">
        <v>185473</v>
      </c>
      <c r="M32" s="442">
        <v>188969</v>
      </c>
      <c r="N32" s="443"/>
      <c r="O32" s="440"/>
    </row>
    <row r="33" spans="1:16" s="444" customFormat="1" ht="15" customHeight="1" x14ac:dyDescent="0.2">
      <c r="A33" s="440"/>
      <c r="B33" s="441"/>
      <c r="C33" s="709" t="s">
        <v>328</v>
      </c>
      <c r="D33" s="709"/>
      <c r="E33" s="86"/>
      <c r="F33" s="86"/>
      <c r="G33" s="86"/>
      <c r="H33" s="86"/>
      <c r="I33" s="86"/>
      <c r="J33" s="86"/>
      <c r="K33" s="86"/>
      <c r="L33" s="86"/>
      <c r="M33" s="86"/>
      <c r="N33" s="443"/>
      <c r="O33" s="440"/>
    </row>
    <row r="34" spans="1:16" s="420" customFormat="1" ht="12.75" customHeight="1" x14ac:dyDescent="0.2">
      <c r="A34" s="418"/>
      <c r="B34" s="1117"/>
      <c r="C34" s="1696" t="s">
        <v>142</v>
      </c>
      <c r="D34" s="1696"/>
      <c r="E34" s="1104">
        <v>175033</v>
      </c>
      <c r="F34" s="1104">
        <v>170905</v>
      </c>
      <c r="G34" s="1104">
        <v>165104</v>
      </c>
      <c r="H34" s="1104">
        <v>166532</v>
      </c>
      <c r="I34" s="1104">
        <v>159217</v>
      </c>
      <c r="J34" s="1104">
        <v>151799</v>
      </c>
      <c r="K34" s="1104">
        <v>151002</v>
      </c>
      <c r="L34" s="1104">
        <v>149680</v>
      </c>
      <c r="M34" s="1104">
        <v>154341</v>
      </c>
      <c r="N34" s="445"/>
      <c r="O34" s="418"/>
    </row>
    <row r="35" spans="1:16" s="420" customFormat="1" ht="23.25" customHeight="1" x14ac:dyDescent="0.2">
      <c r="A35" s="418"/>
      <c r="B35" s="1117"/>
      <c r="C35" s="1696" t="s">
        <v>143</v>
      </c>
      <c r="D35" s="1696"/>
      <c r="E35" s="1104">
        <v>11352</v>
      </c>
      <c r="F35" s="1104">
        <v>11593</v>
      </c>
      <c r="G35" s="1104">
        <v>11012</v>
      </c>
      <c r="H35" s="1104">
        <v>10555</v>
      </c>
      <c r="I35" s="1104">
        <v>8696</v>
      </c>
      <c r="J35" s="1104">
        <v>7687</v>
      </c>
      <c r="K35" s="1104">
        <v>7396</v>
      </c>
      <c r="L35" s="1104">
        <v>7077</v>
      </c>
      <c r="M35" s="1104">
        <v>6881</v>
      </c>
      <c r="N35" s="445"/>
      <c r="O35" s="418"/>
    </row>
    <row r="36" spans="1:16" s="420" customFormat="1" ht="21.75" customHeight="1" x14ac:dyDescent="0.2">
      <c r="A36" s="418"/>
      <c r="B36" s="1117"/>
      <c r="C36" s="1696" t="s">
        <v>145</v>
      </c>
      <c r="D36" s="1696"/>
      <c r="E36" s="1104">
        <v>32794</v>
      </c>
      <c r="F36" s="1104">
        <v>32609</v>
      </c>
      <c r="G36" s="1104">
        <v>32117</v>
      </c>
      <c r="H36" s="1104">
        <v>32496</v>
      </c>
      <c r="I36" s="1104">
        <v>30963</v>
      </c>
      <c r="J36" s="1104">
        <v>29998</v>
      </c>
      <c r="K36" s="1104">
        <v>28752</v>
      </c>
      <c r="L36" s="1104">
        <v>26864</v>
      </c>
      <c r="M36" s="1104">
        <v>25809</v>
      </c>
      <c r="N36" s="445"/>
      <c r="O36" s="418"/>
    </row>
    <row r="37" spans="1:16" s="420" customFormat="1" ht="20.25" customHeight="1" x14ac:dyDescent="0.2">
      <c r="A37" s="418"/>
      <c r="B37" s="1117"/>
      <c r="C37" s="1696" t="s">
        <v>146</v>
      </c>
      <c r="D37" s="1696"/>
      <c r="E37" s="1104">
        <v>40</v>
      </c>
      <c r="F37" s="1104">
        <v>38</v>
      </c>
      <c r="G37" s="1104">
        <v>40</v>
      </c>
      <c r="H37" s="1104">
        <v>38</v>
      </c>
      <c r="I37" s="1104">
        <v>40</v>
      </c>
      <c r="J37" s="1104">
        <v>33</v>
      </c>
      <c r="K37" s="1104">
        <v>30</v>
      </c>
      <c r="L37" s="1104">
        <v>30</v>
      </c>
      <c r="M37" s="1104">
        <v>29</v>
      </c>
      <c r="N37" s="445"/>
      <c r="O37" s="418"/>
    </row>
    <row r="38" spans="1:16" s="420" customFormat="1" ht="20.25" customHeight="1" x14ac:dyDescent="0.2">
      <c r="A38" s="418"/>
      <c r="B38" s="1117"/>
      <c r="C38" s="1696" t="s">
        <v>506</v>
      </c>
      <c r="D38" s="1696"/>
      <c r="E38" s="1104">
        <v>2847</v>
      </c>
      <c r="F38" s="1104">
        <v>3037</v>
      </c>
      <c r="G38" s="1104">
        <v>2983</v>
      </c>
      <c r="H38" s="1104">
        <v>3265</v>
      </c>
      <c r="I38" s="1104">
        <v>3151</v>
      </c>
      <c r="J38" s="1104">
        <v>3233</v>
      </c>
      <c r="K38" s="1104">
        <v>3149</v>
      </c>
      <c r="L38" s="1104">
        <v>2752</v>
      </c>
      <c r="M38" s="1104">
        <v>2643</v>
      </c>
      <c r="N38" s="445"/>
      <c r="O38" s="418"/>
    </row>
    <row r="39" spans="1:16" s="420" customFormat="1" ht="6" customHeight="1" x14ac:dyDescent="0.2">
      <c r="A39" s="418"/>
      <c r="B39" s="1117"/>
      <c r="C39" s="1182"/>
      <c r="D39" s="1183"/>
      <c r="E39" s="1184"/>
      <c r="F39" s="1184"/>
      <c r="G39" s="1184"/>
      <c r="H39" s="1184"/>
      <c r="I39" s="1184"/>
      <c r="J39" s="1184"/>
      <c r="K39" s="1184"/>
      <c r="L39" s="1184"/>
      <c r="M39" s="1184"/>
      <c r="N39" s="445"/>
      <c r="O39" s="418"/>
    </row>
    <row r="40" spans="1:16" ht="12.75" customHeight="1" x14ac:dyDescent="0.2">
      <c r="A40" s="406"/>
      <c r="B40" s="416"/>
      <c r="C40" s="1695" t="s">
        <v>342</v>
      </c>
      <c r="D40" s="1695"/>
      <c r="E40" s="442"/>
      <c r="F40" s="442"/>
      <c r="G40" s="442"/>
      <c r="H40" s="442"/>
      <c r="I40" s="442"/>
      <c r="J40" s="442"/>
      <c r="K40" s="442"/>
      <c r="L40" s="442"/>
      <c r="M40" s="442"/>
      <c r="N40" s="417"/>
      <c r="O40" s="406"/>
    </row>
    <row r="41" spans="1:16" ht="10.5" customHeight="1" x14ac:dyDescent="0.2">
      <c r="A41" s="406"/>
      <c r="B41" s="416"/>
      <c r="C41" s="1107" t="s">
        <v>62</v>
      </c>
      <c r="D41" s="1102"/>
      <c r="E41" s="1103">
        <v>12193</v>
      </c>
      <c r="F41" s="1103">
        <v>12146</v>
      </c>
      <c r="G41" s="1103">
        <v>11957</v>
      </c>
      <c r="H41" s="1103">
        <v>12257</v>
      </c>
      <c r="I41" s="1103">
        <v>12002</v>
      </c>
      <c r="J41" s="1103">
        <v>11534</v>
      </c>
      <c r="K41" s="1103">
        <v>11386</v>
      </c>
      <c r="L41" s="1103">
        <v>11068</v>
      </c>
      <c r="M41" s="1103">
        <v>11534</v>
      </c>
      <c r="N41" s="417"/>
      <c r="O41" s="406">
        <v>24716</v>
      </c>
      <c r="P41" s="463"/>
    </row>
    <row r="42" spans="1:16" ht="10.5" customHeight="1" x14ac:dyDescent="0.2">
      <c r="A42" s="406"/>
      <c r="B42" s="416"/>
      <c r="C42" s="1107" t="s">
        <v>55</v>
      </c>
      <c r="D42" s="1102"/>
      <c r="E42" s="1103">
        <v>3367</v>
      </c>
      <c r="F42" s="1103">
        <v>3281</v>
      </c>
      <c r="G42" s="1103">
        <v>3207</v>
      </c>
      <c r="H42" s="1103">
        <v>3198</v>
      </c>
      <c r="I42" s="1103">
        <v>2728</v>
      </c>
      <c r="J42" s="1103">
        <v>2480</v>
      </c>
      <c r="K42" s="1103">
        <v>2408</v>
      </c>
      <c r="L42" s="1103">
        <v>2359</v>
      </c>
      <c r="M42" s="1103">
        <v>2424</v>
      </c>
      <c r="N42" s="417"/>
      <c r="O42" s="406">
        <v>5505</v>
      </c>
    </row>
    <row r="43" spans="1:16" ht="10.5" customHeight="1" x14ac:dyDescent="0.2">
      <c r="A43" s="406"/>
      <c r="B43" s="416"/>
      <c r="C43" s="1107" t="s">
        <v>64</v>
      </c>
      <c r="D43" s="1102"/>
      <c r="E43" s="1103">
        <v>16026</v>
      </c>
      <c r="F43" s="1103">
        <v>15723</v>
      </c>
      <c r="G43" s="1103">
        <v>15417</v>
      </c>
      <c r="H43" s="1103">
        <v>15884</v>
      </c>
      <c r="I43" s="1103">
        <v>15281</v>
      </c>
      <c r="J43" s="1103">
        <v>14805</v>
      </c>
      <c r="K43" s="1103">
        <v>14746</v>
      </c>
      <c r="L43" s="1103">
        <v>14676</v>
      </c>
      <c r="M43" s="1103">
        <v>15508</v>
      </c>
      <c r="N43" s="417"/>
      <c r="O43" s="406">
        <v>35834</v>
      </c>
    </row>
    <row r="44" spans="1:16" ht="10.5" customHeight="1" x14ac:dyDescent="0.2">
      <c r="A44" s="406"/>
      <c r="B44" s="416"/>
      <c r="C44" s="1107" t="s">
        <v>66</v>
      </c>
      <c r="D44" s="1102"/>
      <c r="E44" s="1103">
        <v>1914</v>
      </c>
      <c r="F44" s="1103">
        <v>1930</v>
      </c>
      <c r="G44" s="1103">
        <v>1874</v>
      </c>
      <c r="H44" s="1103">
        <v>1872</v>
      </c>
      <c r="I44" s="1103">
        <v>1827</v>
      </c>
      <c r="J44" s="1103">
        <v>1725</v>
      </c>
      <c r="K44" s="1103">
        <v>1745</v>
      </c>
      <c r="L44" s="1103">
        <v>1759</v>
      </c>
      <c r="M44" s="1103">
        <v>1834</v>
      </c>
      <c r="N44" s="417"/>
      <c r="O44" s="406">
        <v>3304</v>
      </c>
    </row>
    <row r="45" spans="1:16" ht="10.5" customHeight="1" x14ac:dyDescent="0.2">
      <c r="A45" s="406"/>
      <c r="B45" s="416"/>
      <c r="C45" s="1107" t="s">
        <v>75</v>
      </c>
      <c r="D45" s="1102"/>
      <c r="E45" s="1103">
        <v>3326</v>
      </c>
      <c r="F45" s="1103">
        <v>3266</v>
      </c>
      <c r="G45" s="1103">
        <v>3189</v>
      </c>
      <c r="H45" s="1103">
        <v>3169</v>
      </c>
      <c r="I45" s="1103">
        <v>3062</v>
      </c>
      <c r="J45" s="1103">
        <v>2974</v>
      </c>
      <c r="K45" s="1103">
        <v>2971</v>
      </c>
      <c r="L45" s="1103">
        <v>3023</v>
      </c>
      <c r="M45" s="1103">
        <v>3086</v>
      </c>
      <c r="N45" s="417"/>
      <c r="O45" s="406">
        <v>6334</v>
      </c>
    </row>
    <row r="46" spans="1:16" ht="10.5" customHeight="1" x14ac:dyDescent="0.2">
      <c r="A46" s="406"/>
      <c r="B46" s="416"/>
      <c r="C46" s="1107" t="s">
        <v>61</v>
      </c>
      <c r="D46" s="1102"/>
      <c r="E46" s="1103">
        <v>7664</v>
      </c>
      <c r="F46" s="1103">
        <v>7497</v>
      </c>
      <c r="G46" s="1103">
        <v>7240</v>
      </c>
      <c r="H46" s="1103">
        <v>7395</v>
      </c>
      <c r="I46" s="1103">
        <v>7025</v>
      </c>
      <c r="J46" s="1103">
        <v>6523</v>
      </c>
      <c r="K46" s="1103">
        <v>6313</v>
      </c>
      <c r="L46" s="1103">
        <v>6203</v>
      </c>
      <c r="M46" s="1103">
        <v>6508</v>
      </c>
      <c r="N46" s="417"/>
      <c r="O46" s="406">
        <v>14052</v>
      </c>
    </row>
    <row r="47" spans="1:16" ht="10.5" customHeight="1" x14ac:dyDescent="0.2">
      <c r="A47" s="406"/>
      <c r="B47" s="416"/>
      <c r="C47" s="1107" t="s">
        <v>56</v>
      </c>
      <c r="D47" s="1102"/>
      <c r="E47" s="1103">
        <v>3114</v>
      </c>
      <c r="F47" s="1103">
        <v>2988</v>
      </c>
      <c r="G47" s="1103">
        <v>2932</v>
      </c>
      <c r="H47" s="1103">
        <v>3116</v>
      </c>
      <c r="I47" s="1103">
        <v>2875</v>
      </c>
      <c r="J47" s="1103">
        <v>2613</v>
      </c>
      <c r="K47" s="1103">
        <v>2646</v>
      </c>
      <c r="L47" s="1103">
        <v>2701</v>
      </c>
      <c r="M47" s="1103">
        <v>2698</v>
      </c>
      <c r="N47" s="417"/>
      <c r="O47" s="406">
        <v>5973</v>
      </c>
    </row>
    <row r="48" spans="1:16" ht="10.5" customHeight="1" x14ac:dyDescent="0.2">
      <c r="A48" s="406"/>
      <c r="B48" s="416"/>
      <c r="C48" s="1107" t="s">
        <v>74</v>
      </c>
      <c r="D48" s="1102"/>
      <c r="E48" s="1103">
        <v>16845</v>
      </c>
      <c r="F48" s="1103">
        <v>16771</v>
      </c>
      <c r="G48" s="1103">
        <v>14590</v>
      </c>
      <c r="H48" s="1103">
        <v>11171</v>
      </c>
      <c r="I48" s="1103">
        <v>8169</v>
      </c>
      <c r="J48" s="1103">
        <v>6478</v>
      </c>
      <c r="K48" s="1103">
        <v>5855</v>
      </c>
      <c r="L48" s="1103">
        <v>5405</v>
      </c>
      <c r="M48" s="1103">
        <v>5605</v>
      </c>
      <c r="N48" s="417"/>
      <c r="O48" s="406">
        <v>26102</v>
      </c>
    </row>
    <row r="49" spans="1:15" ht="10.5" customHeight="1" x14ac:dyDescent="0.2">
      <c r="A49" s="406"/>
      <c r="B49" s="416"/>
      <c r="C49" s="1107" t="s">
        <v>76</v>
      </c>
      <c r="D49" s="1102"/>
      <c r="E49" s="1103">
        <v>2250</v>
      </c>
      <c r="F49" s="1103">
        <v>2269</v>
      </c>
      <c r="G49" s="1103">
        <v>2204</v>
      </c>
      <c r="H49" s="1103">
        <v>2154</v>
      </c>
      <c r="I49" s="1103">
        <v>2075</v>
      </c>
      <c r="J49" s="1103">
        <v>1970</v>
      </c>
      <c r="K49" s="1103">
        <v>1892</v>
      </c>
      <c r="L49" s="1103">
        <v>1832</v>
      </c>
      <c r="M49" s="1103">
        <v>1802</v>
      </c>
      <c r="N49" s="417"/>
      <c r="O49" s="406">
        <v>4393</v>
      </c>
    </row>
    <row r="50" spans="1:15" ht="10.5" customHeight="1" x14ac:dyDescent="0.2">
      <c r="A50" s="406"/>
      <c r="B50" s="416"/>
      <c r="C50" s="1107" t="s">
        <v>60</v>
      </c>
      <c r="D50" s="1102"/>
      <c r="E50" s="1103">
        <v>7598</v>
      </c>
      <c r="F50" s="1103">
        <v>7042</v>
      </c>
      <c r="G50" s="1103">
        <v>6796</v>
      </c>
      <c r="H50" s="1103">
        <v>7059</v>
      </c>
      <c r="I50" s="1103">
        <v>6680</v>
      </c>
      <c r="J50" s="1103">
        <v>6270</v>
      </c>
      <c r="K50" s="1103">
        <v>6250</v>
      </c>
      <c r="L50" s="1103">
        <v>6500</v>
      </c>
      <c r="M50" s="1103">
        <v>6261</v>
      </c>
      <c r="N50" s="417"/>
      <c r="O50" s="406">
        <v>16923</v>
      </c>
    </row>
    <row r="51" spans="1:15" ht="10.5" customHeight="1" x14ac:dyDescent="0.2">
      <c r="A51" s="406"/>
      <c r="B51" s="416"/>
      <c r="C51" s="1107" t="s">
        <v>59</v>
      </c>
      <c r="D51" s="1102"/>
      <c r="E51" s="1103">
        <v>43947</v>
      </c>
      <c r="F51" s="1103">
        <v>43427</v>
      </c>
      <c r="G51" s="1103">
        <v>42474</v>
      </c>
      <c r="H51" s="1103">
        <v>43484</v>
      </c>
      <c r="I51" s="1103">
        <v>42179</v>
      </c>
      <c r="J51" s="1103">
        <v>41008</v>
      </c>
      <c r="K51" s="1103">
        <v>40340</v>
      </c>
      <c r="L51" s="1103">
        <v>38802</v>
      </c>
      <c r="M51" s="1103">
        <v>39077</v>
      </c>
      <c r="N51" s="417"/>
      <c r="O51" s="406">
        <v>81201</v>
      </c>
    </row>
    <row r="52" spans="1:15" ht="10.5" customHeight="1" x14ac:dyDescent="0.2">
      <c r="A52" s="406"/>
      <c r="B52" s="416"/>
      <c r="C52" s="1107" t="s">
        <v>57</v>
      </c>
      <c r="D52" s="1102"/>
      <c r="E52" s="1103">
        <v>2465</v>
      </c>
      <c r="F52" s="1103">
        <v>2397</v>
      </c>
      <c r="G52" s="1103">
        <v>2327</v>
      </c>
      <c r="H52" s="1103">
        <v>2402</v>
      </c>
      <c r="I52" s="1103">
        <v>2266</v>
      </c>
      <c r="J52" s="1103">
        <v>2111</v>
      </c>
      <c r="K52" s="1103">
        <v>2172</v>
      </c>
      <c r="L52" s="1103">
        <v>2180</v>
      </c>
      <c r="M52" s="1103">
        <v>2159</v>
      </c>
      <c r="N52" s="417"/>
      <c r="O52" s="406">
        <v>4403</v>
      </c>
    </row>
    <row r="53" spans="1:15" ht="10.5" customHeight="1" x14ac:dyDescent="0.2">
      <c r="A53" s="406"/>
      <c r="B53" s="416"/>
      <c r="C53" s="1107" t="s">
        <v>63</v>
      </c>
      <c r="D53" s="1102"/>
      <c r="E53" s="1103">
        <v>45195</v>
      </c>
      <c r="F53" s="1103">
        <v>43777</v>
      </c>
      <c r="G53" s="1103">
        <v>42574</v>
      </c>
      <c r="H53" s="1103">
        <v>44056</v>
      </c>
      <c r="I53" s="1103">
        <v>42649</v>
      </c>
      <c r="J53" s="1103">
        <v>41030</v>
      </c>
      <c r="K53" s="1103">
        <v>41210</v>
      </c>
      <c r="L53" s="1103">
        <v>41109</v>
      </c>
      <c r="M53" s="1103">
        <v>42168</v>
      </c>
      <c r="N53" s="417"/>
      <c r="O53" s="406">
        <v>88638</v>
      </c>
    </row>
    <row r="54" spans="1:15" ht="10.5" customHeight="1" x14ac:dyDescent="0.2">
      <c r="A54" s="406"/>
      <c r="B54" s="416"/>
      <c r="C54" s="1107" t="s">
        <v>79</v>
      </c>
      <c r="D54" s="1102"/>
      <c r="E54" s="1103">
        <v>9012</v>
      </c>
      <c r="F54" s="1103">
        <v>8677</v>
      </c>
      <c r="G54" s="1103">
        <v>8496</v>
      </c>
      <c r="H54" s="1103">
        <v>8666</v>
      </c>
      <c r="I54" s="1103">
        <v>7816</v>
      </c>
      <c r="J54" s="1103">
        <v>7206</v>
      </c>
      <c r="K54" s="1103">
        <v>7037</v>
      </c>
      <c r="L54" s="1103">
        <v>7028</v>
      </c>
      <c r="M54" s="1103">
        <v>7108</v>
      </c>
      <c r="N54" s="417"/>
      <c r="O54" s="406">
        <v>18640</v>
      </c>
    </row>
    <row r="55" spans="1:15" ht="10.5" customHeight="1" x14ac:dyDescent="0.2">
      <c r="A55" s="406"/>
      <c r="B55" s="416"/>
      <c r="C55" s="1107" t="s">
        <v>58</v>
      </c>
      <c r="D55" s="1102"/>
      <c r="E55" s="1103">
        <v>18618</v>
      </c>
      <c r="F55" s="1103">
        <v>18758</v>
      </c>
      <c r="G55" s="1103">
        <v>18454</v>
      </c>
      <c r="H55" s="1103">
        <v>18997</v>
      </c>
      <c r="I55" s="1103">
        <v>18219</v>
      </c>
      <c r="J55" s="1103">
        <v>17525</v>
      </c>
      <c r="K55" s="1103">
        <v>17354</v>
      </c>
      <c r="L55" s="1103">
        <v>16573</v>
      </c>
      <c r="M55" s="1103">
        <v>16643</v>
      </c>
      <c r="N55" s="417"/>
      <c r="O55" s="406">
        <v>35533</v>
      </c>
    </row>
    <row r="56" spans="1:15" ht="10.5" customHeight="1" x14ac:dyDescent="0.2">
      <c r="A56" s="406"/>
      <c r="B56" s="416"/>
      <c r="C56" s="1107" t="s">
        <v>65</v>
      </c>
      <c r="D56" s="1102"/>
      <c r="E56" s="1103">
        <v>3585</v>
      </c>
      <c r="F56" s="1103">
        <v>3476</v>
      </c>
      <c r="G56" s="1103">
        <v>3350</v>
      </c>
      <c r="H56" s="1103">
        <v>3396</v>
      </c>
      <c r="I56" s="1103">
        <v>3168</v>
      </c>
      <c r="J56" s="1103">
        <v>2931</v>
      </c>
      <c r="K56" s="1103">
        <v>2934</v>
      </c>
      <c r="L56" s="1103">
        <v>3071</v>
      </c>
      <c r="M56" s="1103">
        <v>2917</v>
      </c>
      <c r="N56" s="417"/>
      <c r="O56" s="406">
        <v>6979</v>
      </c>
    </row>
    <row r="57" spans="1:15" ht="10.5" customHeight="1" x14ac:dyDescent="0.2">
      <c r="A57" s="406"/>
      <c r="B57" s="416"/>
      <c r="C57" s="1107" t="s">
        <v>67</v>
      </c>
      <c r="D57" s="1102"/>
      <c r="E57" s="1103">
        <v>3255</v>
      </c>
      <c r="F57" s="1103">
        <v>3288</v>
      </c>
      <c r="G57" s="1103">
        <v>3257</v>
      </c>
      <c r="H57" s="1103">
        <v>3242</v>
      </c>
      <c r="I57" s="1103">
        <v>3076</v>
      </c>
      <c r="J57" s="1103">
        <v>2945</v>
      </c>
      <c r="K57" s="1103">
        <v>2968</v>
      </c>
      <c r="L57" s="1103">
        <v>2896</v>
      </c>
      <c r="M57" s="1103">
        <v>3110</v>
      </c>
      <c r="N57" s="417"/>
      <c r="O57" s="406">
        <v>5622</v>
      </c>
    </row>
    <row r="58" spans="1:15" ht="10.5" customHeight="1" x14ac:dyDescent="0.2">
      <c r="A58" s="406"/>
      <c r="B58" s="416"/>
      <c r="C58" s="1107" t="s">
        <v>77</v>
      </c>
      <c r="D58" s="1102"/>
      <c r="E58" s="1103">
        <v>6993</v>
      </c>
      <c r="F58" s="1103">
        <v>6748</v>
      </c>
      <c r="G58" s="1103">
        <v>6488</v>
      </c>
      <c r="H58" s="1103">
        <v>6419</v>
      </c>
      <c r="I58" s="1103">
        <v>6188</v>
      </c>
      <c r="J58" s="1103">
        <v>5828</v>
      </c>
      <c r="K58" s="1103">
        <v>5696</v>
      </c>
      <c r="L58" s="1103">
        <v>5655</v>
      </c>
      <c r="M58" s="1103">
        <v>5884</v>
      </c>
      <c r="N58" s="417"/>
      <c r="O58" s="406">
        <v>12225</v>
      </c>
    </row>
    <row r="59" spans="1:15" ht="10.5" customHeight="1" x14ac:dyDescent="0.2">
      <c r="A59" s="406"/>
      <c r="B59" s="416"/>
      <c r="C59" s="1107" t="s">
        <v>130</v>
      </c>
      <c r="D59" s="1102"/>
      <c r="E59" s="1103">
        <v>6811</v>
      </c>
      <c r="F59" s="1103">
        <v>6776</v>
      </c>
      <c r="G59" s="1103">
        <v>6601</v>
      </c>
      <c r="H59" s="1103">
        <v>6824</v>
      </c>
      <c r="I59" s="1103">
        <v>7327</v>
      </c>
      <c r="J59" s="1103">
        <v>7356</v>
      </c>
      <c r="K59" s="1103">
        <v>7314</v>
      </c>
      <c r="L59" s="1103">
        <v>7101</v>
      </c>
      <c r="M59" s="1103">
        <v>6958</v>
      </c>
      <c r="N59" s="417"/>
      <c r="O59" s="406">
        <v>8291</v>
      </c>
    </row>
    <row r="60" spans="1:15" ht="10.5" customHeight="1" x14ac:dyDescent="0.2">
      <c r="A60" s="406"/>
      <c r="B60" s="416"/>
      <c r="C60" s="1107" t="s">
        <v>131</v>
      </c>
      <c r="D60" s="1102"/>
      <c r="E60" s="1103">
        <v>7056</v>
      </c>
      <c r="F60" s="1103">
        <v>7018</v>
      </c>
      <c r="G60" s="1103">
        <v>6863</v>
      </c>
      <c r="H60" s="1103">
        <v>6677</v>
      </c>
      <c r="I60" s="1103">
        <v>6188</v>
      </c>
      <c r="J60" s="1103">
        <v>6004</v>
      </c>
      <c r="K60" s="1103">
        <v>5838</v>
      </c>
      <c r="L60" s="1103">
        <v>5533</v>
      </c>
      <c r="M60" s="1103">
        <v>5688</v>
      </c>
      <c r="N60" s="417"/>
      <c r="O60" s="406">
        <v>12043</v>
      </c>
    </row>
    <row r="61" spans="1:15" s="444" customFormat="1" ht="14.25" customHeight="1" x14ac:dyDescent="0.2">
      <c r="A61" s="440"/>
      <c r="B61" s="441"/>
      <c r="C61" s="709" t="s">
        <v>147</v>
      </c>
      <c r="D61" s="709"/>
      <c r="E61" s="442"/>
      <c r="F61" s="442"/>
      <c r="G61" s="442"/>
      <c r="H61" s="442"/>
      <c r="I61" s="442"/>
      <c r="J61" s="442"/>
      <c r="K61" s="442"/>
      <c r="L61" s="442"/>
      <c r="M61" s="442"/>
      <c r="N61" s="443"/>
      <c r="O61" s="440"/>
    </row>
    <row r="62" spans="1:15" s="420" customFormat="1" ht="13.5" customHeight="1" x14ac:dyDescent="0.2">
      <c r="A62" s="418"/>
      <c r="B62" s="1117"/>
      <c r="C62" s="1696" t="s">
        <v>148</v>
      </c>
      <c r="D62" s="1696"/>
      <c r="E62" s="1105">
        <v>450.37137972269699</v>
      </c>
      <c r="F62" s="1105">
        <v>461.06432909788703</v>
      </c>
      <c r="G62" s="1105">
        <v>459.47605047100501</v>
      </c>
      <c r="H62" s="1105">
        <v>449.18513313114101</v>
      </c>
      <c r="I62" s="1105">
        <v>451.30707494113602</v>
      </c>
      <c r="J62" s="1105">
        <v>462.08428654737298</v>
      </c>
      <c r="K62" s="1105">
        <v>461.34911873451699</v>
      </c>
      <c r="L62" s="1105">
        <v>465.22</v>
      </c>
      <c r="M62" s="1105">
        <v>465.03</v>
      </c>
      <c r="N62" s="445"/>
      <c r="O62" s="418">
        <v>491.25</v>
      </c>
    </row>
    <row r="63" spans="1:15" ht="8.25" customHeight="1" x14ac:dyDescent="0.2">
      <c r="A63" s="406"/>
      <c r="B63" s="1112"/>
      <c r="C63" s="1690" t="s">
        <v>679</v>
      </c>
      <c r="D63" s="1690"/>
      <c r="E63" s="1690"/>
      <c r="F63" s="1690"/>
      <c r="G63" s="1690"/>
      <c r="H63" s="1690"/>
      <c r="I63" s="1690"/>
      <c r="J63" s="1690"/>
      <c r="K63" s="1690"/>
      <c r="L63" s="1690"/>
      <c r="M63" s="1690"/>
      <c r="N63" s="417"/>
      <c r="O63" s="406"/>
    </row>
    <row r="64" spans="1:15" ht="6" customHeight="1" thickBot="1" x14ac:dyDescent="0.25">
      <c r="A64" s="406"/>
      <c r="B64" s="416"/>
      <c r="C64" s="361"/>
      <c r="D64" s="361"/>
      <c r="E64" s="361"/>
      <c r="F64" s="361"/>
      <c r="G64" s="361"/>
      <c r="H64" s="361"/>
      <c r="I64" s="361"/>
      <c r="J64" s="361"/>
      <c r="K64" s="361"/>
      <c r="L64" s="361"/>
      <c r="M64" s="361"/>
      <c r="N64" s="417"/>
      <c r="O64" s="406"/>
    </row>
    <row r="65" spans="1:15" ht="13.5" customHeight="1" thickBot="1" x14ac:dyDescent="0.25">
      <c r="A65" s="406"/>
      <c r="B65" s="416"/>
      <c r="C65" s="1691" t="s">
        <v>22</v>
      </c>
      <c r="D65" s="1692"/>
      <c r="E65" s="1692"/>
      <c r="F65" s="1692"/>
      <c r="G65" s="1692"/>
      <c r="H65" s="1692"/>
      <c r="I65" s="1692"/>
      <c r="J65" s="1692"/>
      <c r="K65" s="1692"/>
      <c r="L65" s="1692"/>
      <c r="M65" s="1693"/>
      <c r="N65" s="417"/>
      <c r="O65" s="406"/>
    </row>
    <row r="66" spans="1:15" ht="9" customHeight="1" x14ac:dyDescent="0.2">
      <c r="A66" s="406"/>
      <c r="B66" s="416"/>
      <c r="C66" s="1122" t="s">
        <v>78</v>
      </c>
      <c r="D66" s="432"/>
      <c r="E66" s="447"/>
      <c r="F66" s="447"/>
      <c r="G66" s="447"/>
      <c r="H66" s="447"/>
      <c r="I66" s="447"/>
      <c r="J66" s="447"/>
      <c r="K66" s="447"/>
      <c r="L66" s="447"/>
      <c r="M66" s="447"/>
      <c r="N66" s="417"/>
      <c r="O66" s="406"/>
    </row>
    <row r="67" spans="1:15" ht="12.75" customHeight="1" x14ac:dyDescent="0.2">
      <c r="A67" s="406"/>
      <c r="B67" s="416"/>
      <c r="C67" s="1689" t="s">
        <v>144</v>
      </c>
      <c r="D67" s="1689"/>
      <c r="E67" s="442">
        <f t="shared" ref="E67:L67" si="0">+E68+E69</f>
        <v>131549</v>
      </c>
      <c r="F67" s="442">
        <f t="shared" si="0"/>
        <v>128920</v>
      </c>
      <c r="G67" s="442">
        <f t="shared" si="0"/>
        <v>119273</v>
      </c>
      <c r="H67" s="442">
        <f t="shared" si="0"/>
        <v>156109</v>
      </c>
      <c r="I67" s="442">
        <f t="shared" si="0"/>
        <v>118584</v>
      </c>
      <c r="J67" s="442">
        <f t="shared" si="0"/>
        <v>130770</v>
      </c>
      <c r="K67" s="442">
        <f t="shared" si="0"/>
        <v>118174</v>
      </c>
      <c r="L67" s="442">
        <f t="shared" si="0"/>
        <v>102043</v>
      </c>
      <c r="M67" s="442">
        <f t="shared" ref="M67" si="1">+M68+M69</f>
        <v>112203</v>
      </c>
      <c r="N67" s="417"/>
      <c r="O67" s="406"/>
    </row>
    <row r="68" spans="1:15" ht="11.25" customHeight="1" x14ac:dyDescent="0.2">
      <c r="A68" s="406"/>
      <c r="B68" s="416"/>
      <c r="C68" s="1107" t="s">
        <v>72</v>
      </c>
      <c r="D68" s="1106"/>
      <c r="E68" s="1103">
        <v>52275</v>
      </c>
      <c r="F68" s="1103">
        <v>50223</v>
      </c>
      <c r="G68" s="1103">
        <v>46819</v>
      </c>
      <c r="H68" s="1103">
        <v>61606</v>
      </c>
      <c r="I68" s="1103">
        <v>46926</v>
      </c>
      <c r="J68" s="1103">
        <v>51754</v>
      </c>
      <c r="K68" s="1103">
        <v>47205</v>
      </c>
      <c r="L68" s="1103">
        <v>40874</v>
      </c>
      <c r="M68" s="1103">
        <v>45158</v>
      </c>
      <c r="N68" s="417"/>
      <c r="O68" s="406"/>
    </row>
    <row r="69" spans="1:15" ht="11.25" customHeight="1" x14ac:dyDescent="0.2">
      <c r="A69" s="406"/>
      <c r="B69" s="416"/>
      <c r="C69" s="1107" t="s">
        <v>71</v>
      </c>
      <c r="D69" s="1106"/>
      <c r="E69" s="1103">
        <v>79274</v>
      </c>
      <c r="F69" s="1103">
        <v>78697</v>
      </c>
      <c r="G69" s="1103">
        <v>72454</v>
      </c>
      <c r="H69" s="1103">
        <v>94503</v>
      </c>
      <c r="I69" s="1103">
        <v>71658</v>
      </c>
      <c r="J69" s="1103">
        <v>79016</v>
      </c>
      <c r="K69" s="1103">
        <v>70969</v>
      </c>
      <c r="L69" s="1103">
        <v>61169</v>
      </c>
      <c r="M69" s="1103">
        <v>67045</v>
      </c>
      <c r="N69" s="417"/>
      <c r="O69" s="406">
        <v>58328</v>
      </c>
    </row>
    <row r="70" spans="1:15" s="444" customFormat="1" ht="8.25" customHeight="1" x14ac:dyDescent="0.2">
      <c r="A70" s="440"/>
      <c r="B70" s="441"/>
      <c r="C70" s="1700" t="s">
        <v>680</v>
      </c>
      <c r="D70" s="1700"/>
      <c r="E70" s="1700"/>
      <c r="F70" s="1700"/>
      <c r="G70" s="1700"/>
      <c r="H70" s="1700"/>
      <c r="I70" s="1700"/>
      <c r="J70" s="1700"/>
      <c r="K70" s="1700"/>
      <c r="L70" s="1700"/>
      <c r="M70" s="1700"/>
      <c r="N70" s="417"/>
      <c r="O70" s="440"/>
    </row>
    <row r="71" spans="1:15" ht="8.25" customHeight="1" x14ac:dyDescent="0.2">
      <c r="A71" s="406"/>
      <c r="B71" s="416"/>
      <c r="C71" s="1697" t="s">
        <v>242</v>
      </c>
      <c r="D71" s="1697"/>
      <c r="E71" s="1697"/>
      <c r="F71" s="1697"/>
      <c r="G71" s="1697"/>
      <c r="H71" s="1697"/>
      <c r="I71" s="1697"/>
      <c r="J71" s="1697"/>
      <c r="K71" s="1697"/>
      <c r="L71" s="1697"/>
      <c r="M71" s="1697"/>
      <c r="N71" s="1108"/>
      <c r="O71" s="406"/>
    </row>
    <row r="72" spans="1:15" ht="8.25" customHeight="1" x14ac:dyDescent="0.2">
      <c r="A72" s="406"/>
      <c r="B72" s="416"/>
      <c r="C72" s="1109" t="s">
        <v>243</v>
      </c>
      <c r="D72" s="1109"/>
      <c r="E72" s="1109"/>
      <c r="F72" s="1109"/>
      <c r="G72" s="1109"/>
      <c r="H72" s="1109"/>
      <c r="I72" s="1109"/>
      <c r="J72" s="1110"/>
      <c r="K72" s="1697"/>
      <c r="L72" s="1697"/>
      <c r="M72" s="1697"/>
      <c r="N72" s="1699"/>
      <c r="O72" s="406"/>
    </row>
    <row r="73" spans="1:15" ht="13.5" customHeight="1" x14ac:dyDescent="0.2">
      <c r="A73" s="406"/>
      <c r="B73" s="416"/>
      <c r="C73" s="1111" t="s">
        <v>432</v>
      </c>
      <c r="D73" s="90"/>
      <c r="E73" s="90"/>
      <c r="F73" s="90"/>
      <c r="G73" s="793" t="s">
        <v>134</v>
      </c>
      <c r="H73" s="90"/>
      <c r="I73" s="90"/>
      <c r="J73" s="90"/>
      <c r="K73" s="90"/>
      <c r="L73" s="90"/>
      <c r="M73" s="90"/>
      <c r="N73" s="417"/>
      <c r="O73" s="406"/>
    </row>
    <row r="74" spans="1:15" ht="13.5" customHeight="1" x14ac:dyDescent="0.2">
      <c r="A74" s="406"/>
      <c r="B74" s="416"/>
      <c r="C74" s="406"/>
      <c r="D74" s="406"/>
      <c r="E74" s="413"/>
      <c r="F74" s="413"/>
      <c r="G74" s="413"/>
      <c r="H74" s="413"/>
      <c r="I74" s="413"/>
      <c r="J74" s="413"/>
      <c r="K74" s="1698">
        <v>43009</v>
      </c>
      <c r="L74" s="1698"/>
      <c r="M74" s="1698"/>
      <c r="N74" s="450">
        <v>19</v>
      </c>
      <c r="O74" s="413"/>
    </row>
    <row r="75" spans="1:15" ht="13.5" customHeight="1" x14ac:dyDescent="0.2"/>
  </sheetData>
  <mergeCells count="31">
    <mergeCell ref="C65:M65"/>
    <mergeCell ref="C67:D67"/>
    <mergeCell ref="C71:M71"/>
    <mergeCell ref="K74:M74"/>
    <mergeCell ref="K72:N72"/>
    <mergeCell ref="C70:H70"/>
    <mergeCell ref="I70:M70"/>
    <mergeCell ref="C63:M63"/>
    <mergeCell ref="C26:D26"/>
    <mergeCell ref="C27:D27"/>
    <mergeCell ref="C28:M28"/>
    <mergeCell ref="C30:M30"/>
    <mergeCell ref="C32:D32"/>
    <mergeCell ref="C34:D34"/>
    <mergeCell ref="C35:D35"/>
    <mergeCell ref="C36:D36"/>
    <mergeCell ref="C37:D37"/>
    <mergeCell ref="C40:D40"/>
    <mergeCell ref="C62:D62"/>
    <mergeCell ref="C38:D38"/>
    <mergeCell ref="C25:D25"/>
    <mergeCell ref="B1:D1"/>
    <mergeCell ref="B2:D2"/>
    <mergeCell ref="C4:M4"/>
    <mergeCell ref="C5:D6"/>
    <mergeCell ref="C8:D8"/>
    <mergeCell ref="C18:M18"/>
    <mergeCell ref="C20:M20"/>
    <mergeCell ref="C22:D22"/>
    <mergeCell ref="C24:D24"/>
    <mergeCell ref="E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Z73"/>
  <sheetViews>
    <sheetView zoomScaleNormal="100" workbookViewId="0"/>
  </sheetViews>
  <sheetFormatPr defaultRowHeight="12.75" x14ac:dyDescent="0.2"/>
  <cols>
    <col min="1" max="1" width="0.85546875" style="411" customWidth="1"/>
    <col min="2" max="2" width="2.5703125" style="411" customWidth="1"/>
    <col min="3" max="3" width="0.7109375" style="411" customWidth="1"/>
    <col min="4" max="4" width="31.7109375" style="411" customWidth="1"/>
    <col min="5" max="7" width="5" style="682" customWidth="1"/>
    <col min="8" max="8" width="5" style="581" customWidth="1"/>
    <col min="9" max="11" width="4.7109375" style="581" customWidth="1"/>
    <col min="12" max="13" width="4.7109375" style="682" customWidth="1"/>
    <col min="14" max="15" width="4.7109375" style="581" customWidth="1"/>
    <col min="16" max="16" width="4.7109375" style="682" customWidth="1"/>
    <col min="17" max="17" width="5.28515625" style="682" customWidth="1"/>
    <col min="18" max="18" width="2.42578125" style="711" customWidth="1"/>
    <col min="19" max="19" width="0.85546875" style="411" customWidth="1"/>
    <col min="20" max="16384" width="9.140625" style="411"/>
  </cols>
  <sheetData>
    <row r="1" spans="1:25" ht="13.5" customHeight="1" x14ac:dyDescent="0.2">
      <c r="A1" s="406"/>
      <c r="B1" s="956"/>
      <c r="C1" s="956"/>
      <c r="E1" s="1701" t="s">
        <v>322</v>
      </c>
      <c r="F1" s="1701"/>
      <c r="G1" s="1701"/>
      <c r="H1" s="1701"/>
      <c r="I1" s="1701"/>
      <c r="J1" s="1701"/>
      <c r="K1" s="1701"/>
      <c r="L1" s="1701"/>
      <c r="M1" s="1701"/>
      <c r="N1" s="1701"/>
      <c r="O1" s="1701"/>
      <c r="P1" s="1701"/>
      <c r="Q1" s="1701"/>
      <c r="R1" s="712"/>
      <c r="S1" s="406"/>
    </row>
    <row r="2" spans="1:25" ht="6" customHeight="1" x14ac:dyDescent="0.2">
      <c r="A2" s="406"/>
      <c r="B2" s="957"/>
      <c r="C2" s="958"/>
      <c r="D2" s="958"/>
      <c r="E2" s="638"/>
      <c r="F2" s="638"/>
      <c r="G2" s="638"/>
      <c r="H2" s="639"/>
      <c r="I2" s="639"/>
      <c r="J2" s="639"/>
      <c r="K2" s="639"/>
      <c r="L2" s="638"/>
      <c r="M2" s="638"/>
      <c r="N2" s="639"/>
      <c r="O2" s="639"/>
      <c r="P2" s="638"/>
      <c r="Q2" s="638" t="s">
        <v>323</v>
      </c>
      <c r="R2" s="713"/>
      <c r="S2" s="416"/>
    </row>
    <row r="3" spans="1:25" ht="13.5" customHeight="1" thickBot="1" x14ac:dyDescent="0.25">
      <c r="A3" s="406"/>
      <c r="B3" s="469"/>
      <c r="C3" s="416"/>
      <c r="D3" s="416"/>
      <c r="E3" s="640"/>
      <c r="F3" s="640"/>
      <c r="G3" s="640"/>
      <c r="H3" s="587"/>
      <c r="I3" s="587"/>
      <c r="J3" s="587"/>
      <c r="K3" s="587"/>
      <c r="L3" s="640"/>
      <c r="M3" s="640"/>
      <c r="N3" s="587"/>
      <c r="O3" s="587"/>
      <c r="P3" s="1702" t="s">
        <v>73</v>
      </c>
      <c r="Q3" s="1702"/>
      <c r="R3" s="714"/>
      <c r="S3" s="416"/>
      <c r="T3" s="433"/>
      <c r="U3" s="433"/>
      <c r="V3" s="433"/>
      <c r="W3" s="433"/>
      <c r="X3" s="433"/>
      <c r="Y3" s="433"/>
    </row>
    <row r="4" spans="1:25" ht="13.5" customHeight="1" thickBot="1" x14ac:dyDescent="0.25">
      <c r="A4" s="406"/>
      <c r="B4" s="469"/>
      <c r="C4" s="623" t="s">
        <v>383</v>
      </c>
      <c r="D4" s="641"/>
      <c r="E4" s="642"/>
      <c r="F4" s="642"/>
      <c r="G4" s="642"/>
      <c r="H4" s="642"/>
      <c r="I4" s="642"/>
      <c r="J4" s="642"/>
      <c r="K4" s="642"/>
      <c r="L4" s="642"/>
      <c r="M4" s="642"/>
      <c r="N4" s="642"/>
      <c r="O4" s="642"/>
      <c r="P4" s="642"/>
      <c r="Q4" s="643"/>
      <c r="R4" s="712"/>
      <c r="S4" s="87"/>
      <c r="T4" s="433"/>
      <c r="U4" s="433"/>
      <c r="V4" s="433"/>
      <c r="W4" s="433"/>
      <c r="X4" s="433"/>
      <c r="Y4" s="433"/>
    </row>
    <row r="5" spans="1:25" s="433" customFormat="1" ht="4.5" customHeight="1" x14ac:dyDescent="0.2">
      <c r="A5" s="406"/>
      <c r="B5" s="469"/>
      <c r="C5" s="644"/>
      <c r="D5" s="644"/>
      <c r="E5" s="645"/>
      <c r="F5" s="645"/>
      <c r="G5" s="645"/>
      <c r="H5" s="645"/>
      <c r="I5" s="645"/>
      <c r="J5" s="645"/>
      <c r="K5" s="645"/>
      <c r="L5" s="645"/>
      <c r="M5" s="645"/>
      <c r="N5" s="645"/>
      <c r="O5" s="645"/>
      <c r="P5" s="645"/>
      <c r="Q5" s="645"/>
      <c r="R5" s="712"/>
      <c r="S5" s="87"/>
    </row>
    <row r="6" spans="1:25" s="433" customFormat="1" ht="13.5" customHeight="1" x14ac:dyDescent="0.2">
      <c r="A6" s="406"/>
      <c r="B6" s="469"/>
      <c r="C6" s="644"/>
      <c r="D6" s="644"/>
      <c r="E6" s="1641">
        <v>2016</v>
      </c>
      <c r="F6" s="1641"/>
      <c r="G6" s="1641"/>
      <c r="H6" s="1641"/>
      <c r="I6" s="1704">
        <v>2017</v>
      </c>
      <c r="J6" s="1704"/>
      <c r="K6" s="1704"/>
      <c r="L6" s="1704"/>
      <c r="M6" s="1704"/>
      <c r="N6" s="1704"/>
      <c r="O6" s="1704"/>
      <c r="P6" s="1704"/>
      <c r="Q6" s="1704"/>
      <c r="R6" s="712"/>
      <c r="S6" s="87"/>
    </row>
    <row r="7" spans="1:25" s="433" customFormat="1" ht="13.5" customHeight="1" x14ac:dyDescent="0.2">
      <c r="A7" s="406"/>
      <c r="B7" s="469"/>
      <c r="C7" s="644"/>
      <c r="D7" s="644"/>
      <c r="E7" s="781" t="s">
        <v>97</v>
      </c>
      <c r="F7" s="781" t="s">
        <v>96</v>
      </c>
      <c r="G7" s="781" t="s">
        <v>95</v>
      </c>
      <c r="H7" s="781" t="s">
        <v>94</v>
      </c>
      <c r="I7" s="781" t="s">
        <v>93</v>
      </c>
      <c r="J7" s="781" t="s">
        <v>104</v>
      </c>
      <c r="K7" s="781" t="s">
        <v>103</v>
      </c>
      <c r="L7" s="781" t="s">
        <v>102</v>
      </c>
      <c r="M7" s="781" t="s">
        <v>101</v>
      </c>
      <c r="N7" s="781" t="s">
        <v>100</v>
      </c>
      <c r="O7" s="781" t="s">
        <v>99</v>
      </c>
      <c r="P7" s="781" t="s">
        <v>98</v>
      </c>
      <c r="Q7" s="781" t="s">
        <v>97</v>
      </c>
      <c r="R7" s="712"/>
      <c r="S7" s="424"/>
    </row>
    <row r="8" spans="1:25" s="433" customFormat="1" ht="3.75" customHeight="1" x14ac:dyDescent="0.2">
      <c r="A8" s="406"/>
      <c r="B8" s="469"/>
      <c r="C8" s="644"/>
      <c r="D8" s="644"/>
      <c r="E8" s="424"/>
      <c r="F8" s="424"/>
      <c r="G8" s="424"/>
      <c r="H8" s="424"/>
      <c r="I8" s="424"/>
      <c r="J8" s="424"/>
      <c r="K8" s="424"/>
      <c r="L8" s="424"/>
      <c r="M8" s="424"/>
      <c r="N8" s="424"/>
      <c r="O8" s="424"/>
      <c r="P8" s="424"/>
      <c r="Q8" s="424"/>
      <c r="R8" s="712"/>
      <c r="S8" s="424"/>
    </row>
    <row r="9" spans="1:25" s="648" customFormat="1" ht="15.75" customHeight="1" x14ac:dyDescent="0.2">
      <c r="A9" s="646"/>
      <c r="B9" s="499"/>
      <c r="C9" s="954" t="s">
        <v>308</v>
      </c>
      <c r="D9" s="954"/>
      <c r="E9" s="356">
        <v>1.361660417010272</v>
      </c>
      <c r="F9" s="356">
        <v>1.3345100764211699</v>
      </c>
      <c r="G9" s="356">
        <v>1.2422212783463844</v>
      </c>
      <c r="H9" s="356">
        <v>1.1565932144078452</v>
      </c>
      <c r="I9" s="356">
        <v>1.1972868342802412</v>
      </c>
      <c r="J9" s="356">
        <v>1.3616397570364647</v>
      </c>
      <c r="K9" s="356">
        <v>1.5748640331539772</v>
      </c>
      <c r="L9" s="356">
        <v>1.7980913211551215</v>
      </c>
      <c r="M9" s="356">
        <v>1.9696498748728142</v>
      </c>
      <c r="N9" s="356">
        <v>2.1324884600168299</v>
      </c>
      <c r="O9" s="356">
        <v>2.1941606559155353</v>
      </c>
      <c r="P9" s="356">
        <v>2.1387888778903523</v>
      </c>
      <c r="Q9" s="356">
        <v>2.1460895848155213</v>
      </c>
      <c r="R9" s="715"/>
      <c r="S9" s="393"/>
      <c r="T9" s="1419"/>
      <c r="U9" s="1421"/>
      <c r="V9" s="1421"/>
      <c r="W9" s="1421"/>
      <c r="X9" s="1421"/>
    </row>
    <row r="10" spans="1:25" s="648" customFormat="1" ht="15.75" customHeight="1" x14ac:dyDescent="0.2">
      <c r="A10" s="646"/>
      <c r="B10" s="499"/>
      <c r="C10" s="954" t="s">
        <v>309</v>
      </c>
      <c r="D10" s="218"/>
      <c r="E10" s="649"/>
      <c r="F10" s="649"/>
      <c r="G10" s="649"/>
      <c r="H10" s="649"/>
      <c r="I10" s="649"/>
      <c r="J10" s="649"/>
      <c r="K10" s="649"/>
      <c r="L10" s="649"/>
      <c r="M10" s="649"/>
      <c r="N10" s="649"/>
      <c r="O10" s="649"/>
      <c r="P10" s="649"/>
      <c r="Q10" s="649"/>
      <c r="R10" s="716"/>
      <c r="S10" s="393"/>
      <c r="T10" s="1419"/>
      <c r="U10" s="1421"/>
      <c r="V10" s="1421"/>
      <c r="W10" s="1421"/>
      <c r="X10" s="1421"/>
    </row>
    <row r="11" spans="1:25" s="433" customFormat="1" ht="11.25" customHeight="1" x14ac:dyDescent="0.2">
      <c r="A11" s="406"/>
      <c r="B11" s="469"/>
      <c r="C11" s="416"/>
      <c r="D11" s="95" t="s">
        <v>471</v>
      </c>
      <c r="E11" s="650">
        <v>-0.96683476376666677</v>
      </c>
      <c r="F11" s="650">
        <v>-0.43678273617777785</v>
      </c>
      <c r="G11" s="650">
        <v>0.36830490910000008</v>
      </c>
      <c r="H11" s="650">
        <v>0.98870894785555541</v>
      </c>
      <c r="I11" s="650">
        <v>1.3109731711666666</v>
      </c>
      <c r="J11" s="650">
        <v>1.3998662716666666</v>
      </c>
      <c r="K11" s="650">
        <v>1.3632953740000004</v>
      </c>
      <c r="L11" s="650">
        <v>2.0045753044666665</v>
      </c>
      <c r="M11" s="650">
        <v>1.9942365065333332</v>
      </c>
      <c r="N11" s="650">
        <v>2.393627169277778</v>
      </c>
      <c r="O11" s="650">
        <v>1.717309667766667</v>
      </c>
      <c r="P11" s="650">
        <v>1.6261226697444446</v>
      </c>
      <c r="Q11" s="650">
        <v>1.7938336015222223</v>
      </c>
      <c r="R11" s="577"/>
      <c r="S11" s="87"/>
      <c r="T11" s="1419"/>
      <c r="U11" s="1421"/>
      <c r="V11" s="1421"/>
      <c r="W11" s="1421"/>
      <c r="X11" s="1421"/>
    </row>
    <row r="12" spans="1:25" s="433" customFormat="1" ht="12.75" customHeight="1" x14ac:dyDescent="0.2">
      <c r="A12" s="406"/>
      <c r="B12" s="469"/>
      <c r="C12" s="416"/>
      <c r="D12" s="95" t="s">
        <v>468</v>
      </c>
      <c r="E12" s="650">
        <v>-29.6321954979</v>
      </c>
      <c r="F12" s="650">
        <v>-29.157584307516668</v>
      </c>
      <c r="G12" s="650">
        <v>-29.696040917216667</v>
      </c>
      <c r="H12" s="650">
        <v>-30.239187378666667</v>
      </c>
      <c r="I12" s="650">
        <v>-29.631397486466668</v>
      </c>
      <c r="J12" s="650">
        <v>-27.277619465533334</v>
      </c>
      <c r="K12" s="650">
        <v>-25.375470634400003</v>
      </c>
      <c r="L12" s="650">
        <v>-23.721283223583338</v>
      </c>
      <c r="M12" s="650">
        <v>-23.249031596133332</v>
      </c>
      <c r="N12" s="650">
        <v>-21.962280474416669</v>
      </c>
      <c r="O12" s="650">
        <v>-20.519733277683333</v>
      </c>
      <c r="P12" s="650">
        <v>-19.172137120216664</v>
      </c>
      <c r="Q12" s="650">
        <v>-18.030019913666663</v>
      </c>
      <c r="R12" s="577"/>
      <c r="S12" s="87"/>
      <c r="T12" s="1419"/>
      <c r="U12" s="1421"/>
      <c r="V12" s="1421"/>
      <c r="W12" s="1421"/>
      <c r="X12" s="1421"/>
    </row>
    <row r="13" spans="1:25" s="433" customFormat="1" ht="12" customHeight="1" x14ac:dyDescent="0.2">
      <c r="A13" s="406"/>
      <c r="B13" s="469"/>
      <c r="C13" s="416"/>
      <c r="D13" s="95" t="s">
        <v>469</v>
      </c>
      <c r="E13" s="650">
        <v>1.454623133677778</v>
      </c>
      <c r="F13" s="650">
        <v>1.6131432657444449</v>
      </c>
      <c r="G13" s="650">
        <v>2.2688072543333333</v>
      </c>
      <c r="H13" s="650">
        <v>2.9039761523333336</v>
      </c>
      <c r="I13" s="650">
        <v>2.9896139806888899</v>
      </c>
      <c r="J13" s="650">
        <v>3.3389531207444456</v>
      </c>
      <c r="K13" s="650">
        <v>3.1170220438333338</v>
      </c>
      <c r="L13" s="650">
        <v>3.5555644548333327</v>
      </c>
      <c r="M13" s="650">
        <v>3.5030135283222221</v>
      </c>
      <c r="N13" s="650">
        <v>3.9283916651222217</v>
      </c>
      <c r="O13" s="650">
        <v>3.9861153239111107</v>
      </c>
      <c r="P13" s="650">
        <v>3.5234713199444436</v>
      </c>
      <c r="Q13" s="650">
        <v>3.2331835493444445</v>
      </c>
      <c r="R13" s="577"/>
      <c r="S13" s="87"/>
      <c r="T13" s="1419"/>
      <c r="U13" s="1419"/>
      <c r="V13" s="648"/>
    </row>
    <row r="14" spans="1:25" s="433" customFormat="1" ht="12" customHeight="1" x14ac:dyDescent="0.2">
      <c r="A14" s="406"/>
      <c r="B14" s="469"/>
      <c r="C14" s="416"/>
      <c r="D14" s="95" t="s">
        <v>150</v>
      </c>
      <c r="E14" s="650">
        <v>8.1167745782222216</v>
      </c>
      <c r="F14" s="650">
        <v>8.0380606452222221</v>
      </c>
      <c r="G14" s="650">
        <v>7.4175519131111116</v>
      </c>
      <c r="H14" s="650">
        <v>7.6989649042222226</v>
      </c>
      <c r="I14" s="650">
        <v>8.5378640078888903</v>
      </c>
      <c r="J14" s="650">
        <v>10.047002330444444</v>
      </c>
      <c r="K14" s="650">
        <v>10.930519223333334</v>
      </c>
      <c r="L14" s="650">
        <v>11.154121518777778</v>
      </c>
      <c r="M14" s="650">
        <v>13.992150736666668</v>
      </c>
      <c r="N14" s="650">
        <v>13.534660723333333</v>
      </c>
      <c r="O14" s="650">
        <v>15.865445556333333</v>
      </c>
      <c r="P14" s="650">
        <v>13.577900842555556</v>
      </c>
      <c r="Q14" s="650">
        <v>16.045277901888891</v>
      </c>
      <c r="R14" s="577"/>
      <c r="S14" s="87"/>
      <c r="T14" s="1419"/>
      <c r="U14" s="1419"/>
      <c r="V14" s="648"/>
    </row>
    <row r="15" spans="1:25" s="433" customFormat="1" ht="10.5" customHeight="1" x14ac:dyDescent="0.2">
      <c r="A15" s="406"/>
      <c r="B15" s="469"/>
      <c r="C15" s="416"/>
      <c r="D15" s="172"/>
      <c r="E15" s="651"/>
      <c r="F15" s="651"/>
      <c r="G15" s="651"/>
      <c r="H15" s="651"/>
      <c r="I15" s="651"/>
      <c r="J15" s="651"/>
      <c r="K15" s="651"/>
      <c r="L15" s="651"/>
      <c r="M15" s="651"/>
      <c r="N15" s="651"/>
      <c r="O15" s="651"/>
      <c r="P15" s="651"/>
      <c r="Q15" s="651"/>
      <c r="R15" s="577"/>
      <c r="S15" s="87"/>
      <c r="T15" s="1419"/>
      <c r="U15" s="1419"/>
      <c r="V15" s="648"/>
    </row>
    <row r="16" spans="1:25" s="433" customFormat="1" ht="10.5" customHeight="1" x14ac:dyDescent="0.2">
      <c r="A16" s="406"/>
      <c r="B16" s="469"/>
      <c r="C16" s="416"/>
      <c r="D16" s="172"/>
      <c r="E16" s="651"/>
      <c r="F16" s="651"/>
      <c r="G16" s="651"/>
      <c r="H16" s="651"/>
      <c r="I16" s="651"/>
      <c r="J16" s="651"/>
      <c r="K16" s="651"/>
      <c r="L16" s="651"/>
      <c r="M16" s="651"/>
      <c r="N16" s="651"/>
      <c r="O16" s="651"/>
      <c r="P16" s="651"/>
      <c r="Q16" s="651"/>
      <c r="R16" s="577"/>
      <c r="S16" s="87"/>
      <c r="V16" s="952"/>
    </row>
    <row r="17" spans="1:22" s="433" customFormat="1" ht="10.5" customHeight="1" x14ac:dyDescent="0.2">
      <c r="A17" s="406"/>
      <c r="B17" s="469"/>
      <c r="C17" s="416"/>
      <c r="D17" s="172"/>
      <c r="E17" s="651"/>
      <c r="F17" s="651"/>
      <c r="G17" s="651"/>
      <c r="H17" s="651"/>
      <c r="I17" s="651"/>
      <c r="J17" s="651"/>
      <c r="K17" s="651"/>
      <c r="L17" s="651"/>
      <c r="M17" s="651"/>
      <c r="N17" s="651"/>
      <c r="O17" s="651"/>
      <c r="P17" s="651"/>
      <c r="Q17" s="651"/>
      <c r="R17" s="577"/>
      <c r="S17" s="87"/>
      <c r="V17" s="952"/>
    </row>
    <row r="18" spans="1:22" s="433" customFormat="1" ht="10.5" customHeight="1" x14ac:dyDescent="0.2">
      <c r="A18" s="406"/>
      <c r="B18" s="469"/>
      <c r="C18" s="416"/>
      <c r="D18" s="172"/>
      <c r="E18" s="651"/>
      <c r="F18" s="651"/>
      <c r="G18" s="651"/>
      <c r="H18" s="651"/>
      <c r="I18" s="651"/>
      <c r="J18" s="651"/>
      <c r="K18" s="651"/>
      <c r="L18" s="651"/>
      <c r="M18" s="651"/>
      <c r="N18" s="651"/>
      <c r="O18" s="651"/>
      <c r="P18" s="651"/>
      <c r="Q18" s="651"/>
      <c r="R18" s="577"/>
      <c r="S18" s="87"/>
      <c r="V18" s="952"/>
    </row>
    <row r="19" spans="1:22" s="433" customFormat="1" ht="10.5" customHeight="1" x14ac:dyDescent="0.2">
      <c r="A19" s="406"/>
      <c r="B19" s="469"/>
      <c r="C19" s="416"/>
      <c r="D19" s="172"/>
      <c r="E19" s="651"/>
      <c r="F19" s="651"/>
      <c r="G19" s="651"/>
      <c r="H19" s="651"/>
      <c r="I19" s="651"/>
      <c r="J19" s="651"/>
      <c r="K19" s="651"/>
      <c r="L19" s="651"/>
      <c r="M19" s="651"/>
      <c r="N19" s="651"/>
      <c r="O19" s="651"/>
      <c r="P19" s="651"/>
      <c r="Q19" s="651"/>
      <c r="R19" s="577"/>
      <c r="S19" s="87"/>
      <c r="V19" s="952"/>
    </row>
    <row r="20" spans="1:22" s="433" customFormat="1" ht="10.5" customHeight="1" x14ac:dyDescent="0.2">
      <c r="A20" s="406"/>
      <c r="B20" s="469"/>
      <c r="C20" s="416"/>
      <c r="D20" s="172"/>
      <c r="E20" s="651"/>
      <c r="F20" s="651"/>
      <c r="G20" s="651"/>
      <c r="H20" s="651"/>
      <c r="I20" s="651"/>
      <c r="J20" s="651"/>
      <c r="K20" s="651"/>
      <c r="L20" s="651"/>
      <c r="M20" s="651"/>
      <c r="N20" s="651"/>
      <c r="O20" s="651"/>
      <c r="P20" s="651"/>
      <c r="Q20" s="651"/>
      <c r="R20" s="577"/>
      <c r="S20" s="87"/>
      <c r="V20" s="952"/>
    </row>
    <row r="21" spans="1:22" s="433" customFormat="1" ht="10.5" customHeight="1" x14ac:dyDescent="0.2">
      <c r="A21" s="406"/>
      <c r="B21" s="469"/>
      <c r="C21" s="416"/>
      <c r="D21" s="172"/>
      <c r="E21" s="651"/>
      <c r="F21" s="651"/>
      <c r="G21" s="651"/>
      <c r="H21" s="651"/>
      <c r="I21" s="651"/>
      <c r="J21" s="651"/>
      <c r="K21" s="651"/>
      <c r="L21" s="651"/>
      <c r="M21" s="651"/>
      <c r="N21" s="651"/>
      <c r="O21" s="651"/>
      <c r="P21" s="651"/>
      <c r="Q21" s="651"/>
      <c r="R21" s="577"/>
      <c r="S21" s="87"/>
      <c r="V21" s="952"/>
    </row>
    <row r="22" spans="1:22" s="433" customFormat="1" ht="10.5" customHeight="1" x14ac:dyDescent="0.2">
      <c r="A22" s="406"/>
      <c r="B22" s="469"/>
      <c r="C22" s="416"/>
      <c r="D22" s="172"/>
      <c r="E22" s="651"/>
      <c r="F22" s="651"/>
      <c r="G22" s="651"/>
      <c r="H22" s="651"/>
      <c r="I22" s="651"/>
      <c r="J22" s="651"/>
      <c r="K22" s="651"/>
      <c r="L22" s="651"/>
      <c r="M22" s="651"/>
      <c r="N22" s="651"/>
      <c r="O22" s="651"/>
      <c r="P22" s="651"/>
      <c r="Q22" s="651"/>
      <c r="R22" s="577"/>
      <c r="S22" s="87"/>
      <c r="V22" s="952"/>
    </row>
    <row r="23" spans="1:22" s="433" customFormat="1" ht="10.5" customHeight="1" x14ac:dyDescent="0.2">
      <c r="A23" s="406"/>
      <c r="B23" s="469"/>
      <c r="C23" s="416"/>
      <c r="D23" s="172"/>
      <c r="E23" s="651"/>
      <c r="F23" s="651"/>
      <c r="G23" s="651"/>
      <c r="H23" s="651"/>
      <c r="I23" s="651"/>
      <c r="J23" s="651"/>
      <c r="K23" s="651"/>
      <c r="L23" s="651"/>
      <c r="M23" s="651"/>
      <c r="N23" s="651"/>
      <c r="O23" s="651"/>
      <c r="P23" s="651"/>
      <c r="Q23" s="651"/>
      <c r="R23" s="577"/>
      <c r="S23" s="87"/>
      <c r="V23" s="952"/>
    </row>
    <row r="24" spans="1:22" s="433" customFormat="1" ht="10.5" customHeight="1" x14ac:dyDescent="0.2">
      <c r="A24" s="406"/>
      <c r="B24" s="469"/>
      <c r="C24" s="416"/>
      <c r="D24" s="172"/>
      <c r="E24" s="651"/>
      <c r="F24" s="651"/>
      <c r="G24" s="651"/>
      <c r="H24" s="651"/>
      <c r="I24" s="651"/>
      <c r="J24" s="651"/>
      <c r="K24" s="651"/>
      <c r="L24" s="651"/>
      <c r="M24" s="651"/>
      <c r="N24" s="651"/>
      <c r="O24" s="651"/>
      <c r="P24" s="651"/>
      <c r="Q24" s="651"/>
      <c r="R24" s="577"/>
      <c r="S24" s="87"/>
      <c r="V24" s="952"/>
    </row>
    <row r="25" spans="1:22" s="433" customFormat="1" ht="10.5" customHeight="1" x14ac:dyDescent="0.2">
      <c r="A25" s="406"/>
      <c r="B25" s="469"/>
      <c r="C25" s="416"/>
      <c r="D25" s="172"/>
      <c r="E25" s="651"/>
      <c r="F25" s="651"/>
      <c r="G25" s="651"/>
      <c r="H25" s="651"/>
      <c r="I25" s="651"/>
      <c r="J25" s="651"/>
      <c r="K25" s="651"/>
      <c r="L25" s="651"/>
      <c r="M25" s="651"/>
      <c r="N25" s="651"/>
      <c r="O25" s="651"/>
      <c r="P25" s="651"/>
      <c r="Q25" s="651"/>
      <c r="R25" s="577"/>
      <c r="S25" s="87"/>
      <c r="V25" s="952"/>
    </row>
    <row r="26" spans="1:22" s="433" customFormat="1" ht="10.5" customHeight="1" x14ac:dyDescent="0.2">
      <c r="A26" s="406"/>
      <c r="B26" s="469"/>
      <c r="C26" s="416"/>
      <c r="D26" s="172"/>
      <c r="E26" s="651"/>
      <c r="F26" s="651"/>
      <c r="G26" s="651"/>
      <c r="H26" s="651"/>
      <c r="I26" s="651"/>
      <c r="J26" s="651"/>
      <c r="K26" s="651"/>
      <c r="L26" s="651"/>
      <c r="M26" s="651"/>
      <c r="N26" s="651"/>
      <c r="O26" s="651"/>
      <c r="P26" s="651"/>
      <c r="Q26" s="651"/>
      <c r="R26" s="577"/>
      <c r="S26" s="87"/>
      <c r="V26" s="952"/>
    </row>
    <row r="27" spans="1:22" s="433" customFormat="1" ht="10.5" customHeight="1" x14ac:dyDescent="0.2">
      <c r="A27" s="406"/>
      <c r="B27" s="469"/>
      <c r="C27" s="416"/>
      <c r="D27" s="172"/>
      <c r="E27" s="651"/>
      <c r="F27" s="651"/>
      <c r="G27" s="651"/>
      <c r="H27" s="651"/>
      <c r="I27" s="651"/>
      <c r="J27" s="651"/>
      <c r="K27" s="651"/>
      <c r="L27" s="651"/>
      <c r="M27" s="651"/>
      <c r="N27" s="651"/>
      <c r="O27" s="651"/>
      <c r="P27" s="651"/>
      <c r="Q27" s="651"/>
      <c r="R27" s="577"/>
      <c r="S27" s="87"/>
      <c r="V27" s="952"/>
    </row>
    <row r="28" spans="1:22" s="433" customFormat="1" ht="6" customHeight="1" x14ac:dyDescent="0.2">
      <c r="A28" s="406"/>
      <c r="B28" s="469"/>
      <c r="C28" s="416"/>
      <c r="D28" s="172"/>
      <c r="E28" s="651"/>
      <c r="F28" s="651"/>
      <c r="G28" s="651"/>
      <c r="H28" s="651"/>
      <c r="I28" s="651"/>
      <c r="J28" s="651"/>
      <c r="K28" s="651"/>
      <c r="L28" s="651"/>
      <c r="M28" s="651"/>
      <c r="N28" s="651"/>
      <c r="O28" s="651"/>
      <c r="P28" s="651"/>
      <c r="Q28" s="651"/>
      <c r="R28" s="577"/>
      <c r="S28" s="87"/>
    </row>
    <row r="29" spans="1:22" s="648" customFormat="1" ht="15.75" customHeight="1" x14ac:dyDescent="0.2">
      <c r="A29" s="646"/>
      <c r="B29" s="499"/>
      <c r="C29" s="954" t="s">
        <v>307</v>
      </c>
      <c r="D29" s="218"/>
      <c r="E29" s="652"/>
      <c r="F29" s="653"/>
      <c r="G29" s="653"/>
      <c r="H29" s="653"/>
      <c r="I29" s="653"/>
      <c r="J29" s="653"/>
      <c r="K29" s="653"/>
      <c r="L29" s="653"/>
      <c r="M29" s="653"/>
      <c r="N29" s="653"/>
      <c r="O29" s="653"/>
      <c r="P29" s="653"/>
      <c r="Q29" s="653"/>
      <c r="R29" s="717"/>
      <c r="S29" s="393"/>
      <c r="U29" s="1420"/>
      <c r="V29" s="1420"/>
    </row>
    <row r="30" spans="1:22" s="433" customFormat="1" ht="11.25" customHeight="1" x14ac:dyDescent="0.2">
      <c r="A30" s="406"/>
      <c r="B30" s="469"/>
      <c r="C30" s="956"/>
      <c r="D30" s="95" t="s">
        <v>151</v>
      </c>
      <c r="E30" s="650">
        <v>2.8871800014999995</v>
      </c>
      <c r="F30" s="650">
        <v>2.8021648707666671</v>
      </c>
      <c r="G30" s="650">
        <v>2.3389472801999998</v>
      </c>
      <c r="H30" s="650">
        <v>1.8427612698666669</v>
      </c>
      <c r="I30" s="650">
        <v>2.3053573854000002</v>
      </c>
      <c r="J30" s="650">
        <v>2.8493574175333336</v>
      </c>
      <c r="K30" s="650">
        <v>4.5561968316000003</v>
      </c>
      <c r="L30" s="650">
        <v>4.8641431524999996</v>
      </c>
      <c r="M30" s="650">
        <v>5.1962669334333329</v>
      </c>
      <c r="N30" s="650">
        <v>5.3152462129666667</v>
      </c>
      <c r="O30" s="650">
        <v>6.3718830043333332</v>
      </c>
      <c r="P30" s="650">
        <v>6.9984287021666667</v>
      </c>
      <c r="Q30" s="650">
        <v>8.0734578841333331</v>
      </c>
      <c r="R30" s="718"/>
      <c r="S30" s="87"/>
      <c r="U30" s="1420"/>
      <c r="V30" s="1420"/>
    </row>
    <row r="31" spans="1:22" s="433" customFormat="1" ht="12.75" customHeight="1" x14ac:dyDescent="0.2">
      <c r="A31" s="406"/>
      <c r="B31" s="469"/>
      <c r="C31" s="956"/>
      <c r="D31" s="95" t="s">
        <v>470</v>
      </c>
      <c r="E31" s="650">
        <v>-18.916458150299999</v>
      </c>
      <c r="F31" s="650">
        <v>-18.919849154566666</v>
      </c>
      <c r="G31" s="650">
        <v>-19.912689063033334</v>
      </c>
      <c r="H31" s="650">
        <v>-20.8419534258</v>
      </c>
      <c r="I31" s="650">
        <v>-20.117484865733335</v>
      </c>
      <c r="J31" s="650">
        <v>-16.9534847376</v>
      </c>
      <c r="K31" s="650">
        <v>-14.351692901599998</v>
      </c>
      <c r="L31" s="650">
        <v>-11.954813460666665</v>
      </c>
      <c r="M31" s="650">
        <v>-10.813997158200001</v>
      </c>
      <c r="N31" s="650">
        <v>-9.1051182060333335</v>
      </c>
      <c r="O31" s="650">
        <v>-7.3305611209666663</v>
      </c>
      <c r="P31" s="650">
        <v>-6.5854272534333331</v>
      </c>
      <c r="Q31" s="650">
        <v>-6.1907028253999998</v>
      </c>
      <c r="R31" s="718"/>
      <c r="S31" s="87"/>
    </row>
    <row r="32" spans="1:22" s="433" customFormat="1" ht="11.25" customHeight="1" x14ac:dyDescent="0.2">
      <c r="A32" s="406"/>
      <c r="B32" s="469"/>
      <c r="C32" s="956"/>
      <c r="D32" s="95" t="s">
        <v>149</v>
      </c>
      <c r="E32" s="650">
        <v>0.77182998366666655</v>
      </c>
      <c r="F32" s="650">
        <v>-0.28466725206666665</v>
      </c>
      <c r="G32" s="650">
        <v>0.86249263476666671</v>
      </c>
      <c r="H32" s="650">
        <v>1.6397862595333332</v>
      </c>
      <c r="I32" s="650">
        <v>2.4739454872333333</v>
      </c>
      <c r="J32" s="650">
        <v>2.4816706312000001</v>
      </c>
      <c r="K32" s="650">
        <v>2.9375475192000002</v>
      </c>
      <c r="L32" s="650">
        <v>3.3811910015666666</v>
      </c>
      <c r="M32" s="650">
        <v>4.060561703566667</v>
      </c>
      <c r="N32" s="650">
        <v>5.0606313502666671</v>
      </c>
      <c r="O32" s="650">
        <v>6.0559152439333337</v>
      </c>
      <c r="P32" s="650">
        <v>5.5463480924999997</v>
      </c>
      <c r="Q32" s="650">
        <v>3.7128961571999994</v>
      </c>
      <c r="R32" s="718"/>
      <c r="S32" s="87"/>
      <c r="T32" s="411"/>
      <c r="U32" s="411"/>
      <c r="V32" s="411"/>
    </row>
    <row r="33" spans="1:22" s="433" customFormat="1" ht="12" customHeight="1" x14ac:dyDescent="0.2">
      <c r="A33" s="406"/>
      <c r="B33" s="469"/>
      <c r="C33" s="956"/>
      <c r="D33" s="95" t="s">
        <v>152</v>
      </c>
      <c r="E33" s="650">
        <v>2.4478588099999996</v>
      </c>
      <c r="F33" s="650">
        <v>2.9360010569999999</v>
      </c>
      <c r="G33" s="650">
        <v>3.1124567139999999</v>
      </c>
      <c r="H33" s="650">
        <v>4.8875659469999997</v>
      </c>
      <c r="I33" s="650">
        <v>5.228178084333333</v>
      </c>
      <c r="J33" s="650">
        <v>6.0211151700000007</v>
      </c>
      <c r="K33" s="650">
        <v>5.1959042936666657</v>
      </c>
      <c r="L33" s="650">
        <v>4.5965489869999994</v>
      </c>
      <c r="M33" s="650">
        <v>3.7730347263333326</v>
      </c>
      <c r="N33" s="650">
        <v>3.4518464650000005</v>
      </c>
      <c r="O33" s="650">
        <v>4.3143375353333333</v>
      </c>
      <c r="P33" s="650">
        <v>5.6232483246666662</v>
      </c>
      <c r="Q33" s="650">
        <v>7.4513659693333336</v>
      </c>
      <c r="R33" s="718"/>
      <c r="S33" s="87"/>
      <c r="T33" s="411"/>
      <c r="U33" s="411"/>
      <c r="V33" s="411"/>
    </row>
    <row r="34" spans="1:22" s="648" customFormat="1" ht="21" customHeight="1" x14ac:dyDescent="0.2">
      <c r="A34" s="646"/>
      <c r="B34" s="499"/>
      <c r="C34" s="1703" t="s">
        <v>306</v>
      </c>
      <c r="D34" s="1703"/>
      <c r="E34" s="654">
        <v>7.4526817777957435</v>
      </c>
      <c r="F34" s="654">
        <v>6.2977295186650295</v>
      </c>
      <c r="G34" s="654">
        <v>3.4298274847939019</v>
      </c>
      <c r="H34" s="654">
        <v>0.16979258846926223</v>
      </c>
      <c r="I34" s="654">
        <v>-3.3476755004570311</v>
      </c>
      <c r="J34" s="654">
        <v>-6.0651560548957661</v>
      </c>
      <c r="K34" s="654">
        <v>-8.5326332966785703</v>
      </c>
      <c r="L34" s="654">
        <v>-11.494659011243739</v>
      </c>
      <c r="M34" s="654">
        <v>-14.494213061404613</v>
      </c>
      <c r="N34" s="654">
        <v>-17.167523022247568</v>
      </c>
      <c r="O34" s="654">
        <v>-18.576269416660555</v>
      </c>
      <c r="P34" s="654">
        <v>-16.94964780141893</v>
      </c>
      <c r="Q34" s="654">
        <v>-13.71552288849785</v>
      </c>
      <c r="R34" s="717"/>
      <c r="S34" s="393"/>
    </row>
    <row r="35" spans="1:22" s="660" customFormat="1" ht="16.5" customHeight="1" x14ac:dyDescent="0.2">
      <c r="A35" s="655"/>
      <c r="B35" s="656"/>
      <c r="C35" s="355" t="s">
        <v>337</v>
      </c>
      <c r="D35" s="657"/>
      <c r="E35" s="658">
        <v>-12.387785044482669</v>
      </c>
      <c r="F35" s="658">
        <v>-11.585816020301444</v>
      </c>
      <c r="G35" s="658">
        <v>-10.451843627392748</v>
      </c>
      <c r="H35" s="658">
        <v>-8.2249159666128602</v>
      </c>
      <c r="I35" s="658">
        <v>-6.1721253045424982</v>
      </c>
      <c r="J35" s="658">
        <v>-4.4160331312664205</v>
      </c>
      <c r="K35" s="658">
        <v>-3.3707490664370581</v>
      </c>
      <c r="L35" s="658">
        <v>-1.7710049745440923</v>
      </c>
      <c r="M35" s="658">
        <v>0.12620790901790321</v>
      </c>
      <c r="N35" s="658">
        <v>1.6792420811565016</v>
      </c>
      <c r="O35" s="658">
        <v>2.5322824173496365</v>
      </c>
      <c r="P35" s="658">
        <v>2.345814412637913</v>
      </c>
      <c r="Q35" s="658">
        <v>1.5256145578191604</v>
      </c>
      <c r="R35" s="719"/>
      <c r="S35" s="394"/>
      <c r="T35" s="659"/>
      <c r="U35" s="659"/>
      <c r="V35" s="659"/>
    </row>
    <row r="36" spans="1:22" s="433" customFormat="1" ht="10.5" customHeight="1" x14ac:dyDescent="0.2">
      <c r="A36" s="406"/>
      <c r="B36" s="469"/>
      <c r="C36" s="661"/>
      <c r="D36" s="172"/>
      <c r="E36" s="662"/>
      <c r="F36" s="662"/>
      <c r="G36" s="662"/>
      <c r="H36" s="662"/>
      <c r="I36" s="662"/>
      <c r="J36" s="662"/>
      <c r="K36" s="662"/>
      <c r="L36" s="662"/>
      <c r="M36" s="662"/>
      <c r="N36" s="662"/>
      <c r="O36" s="662"/>
      <c r="P36" s="662"/>
      <c r="Q36" s="662"/>
      <c r="R36" s="718"/>
      <c r="S36" s="87"/>
    </row>
    <row r="37" spans="1:22" s="433" customFormat="1" ht="10.5" customHeight="1" x14ac:dyDescent="0.2">
      <c r="A37" s="406"/>
      <c r="B37" s="469"/>
      <c r="C37" s="661"/>
      <c r="D37" s="172"/>
      <c r="E37" s="662"/>
      <c r="F37" s="662"/>
      <c r="G37" s="662"/>
      <c r="H37" s="662"/>
      <c r="I37" s="662"/>
      <c r="J37" s="662"/>
      <c r="K37" s="662"/>
      <c r="L37" s="662"/>
      <c r="M37" s="662"/>
      <c r="N37" s="662"/>
      <c r="O37" s="662"/>
      <c r="P37" s="662"/>
      <c r="Q37" s="662"/>
      <c r="R37" s="718"/>
      <c r="S37" s="87"/>
    </row>
    <row r="38" spans="1:22" s="433" customFormat="1" ht="10.5" customHeight="1" x14ac:dyDescent="0.2">
      <c r="A38" s="406"/>
      <c r="B38" s="469"/>
      <c r="C38" s="661"/>
      <c r="D38" s="172"/>
      <c r="E38" s="662"/>
      <c r="F38" s="662"/>
      <c r="G38" s="662"/>
      <c r="H38" s="662"/>
      <c r="I38" s="662"/>
      <c r="J38" s="662"/>
      <c r="K38" s="662"/>
      <c r="L38" s="662"/>
      <c r="M38" s="662"/>
      <c r="N38" s="662"/>
      <c r="O38" s="662"/>
      <c r="P38" s="662"/>
      <c r="Q38" s="662"/>
      <c r="R38" s="718"/>
      <c r="S38" s="87"/>
    </row>
    <row r="39" spans="1:22" s="433" customFormat="1" ht="10.5" customHeight="1" x14ac:dyDescent="0.2">
      <c r="A39" s="406"/>
      <c r="B39" s="469"/>
      <c r="C39" s="661"/>
      <c r="D39" s="172"/>
      <c r="E39" s="662"/>
      <c r="F39" s="662"/>
      <c r="G39" s="662"/>
      <c r="H39" s="662"/>
      <c r="I39" s="662"/>
      <c r="J39" s="662"/>
      <c r="K39" s="662"/>
      <c r="L39" s="662"/>
      <c r="M39" s="662"/>
      <c r="N39" s="662"/>
      <c r="O39" s="662"/>
      <c r="P39" s="662"/>
      <c r="Q39" s="662"/>
      <c r="R39" s="718"/>
      <c r="S39" s="87"/>
    </row>
    <row r="40" spans="1:22" s="433" customFormat="1" ht="10.5" customHeight="1" x14ac:dyDescent="0.2">
      <c r="A40" s="406"/>
      <c r="B40" s="469"/>
      <c r="C40" s="661"/>
      <c r="D40" s="172"/>
      <c r="E40" s="662"/>
      <c r="F40" s="662"/>
      <c r="G40" s="662"/>
      <c r="H40" s="662"/>
      <c r="I40" s="662"/>
      <c r="J40" s="662"/>
      <c r="K40" s="662"/>
      <c r="L40" s="662"/>
      <c r="M40" s="662"/>
      <c r="N40" s="662"/>
      <c r="O40" s="662"/>
      <c r="P40" s="662"/>
      <c r="Q40" s="662"/>
      <c r="R40" s="718"/>
      <c r="S40" s="87"/>
    </row>
    <row r="41" spans="1:22" s="433" customFormat="1" ht="10.5" customHeight="1" x14ac:dyDescent="0.2">
      <c r="A41" s="406"/>
      <c r="B41" s="469"/>
      <c r="C41" s="661"/>
      <c r="D41" s="172"/>
      <c r="E41" s="662"/>
      <c r="F41" s="662"/>
      <c r="G41" s="662"/>
      <c r="H41" s="662"/>
      <c r="I41" s="662"/>
      <c r="J41" s="662"/>
      <c r="K41" s="662"/>
      <c r="L41" s="662"/>
      <c r="M41" s="662"/>
      <c r="N41" s="662"/>
      <c r="O41" s="662"/>
      <c r="P41" s="662"/>
      <c r="Q41" s="662"/>
      <c r="R41" s="718"/>
      <c r="S41" s="87"/>
    </row>
    <row r="42" spans="1:22" s="433" customFormat="1" ht="10.5" customHeight="1" x14ac:dyDescent="0.2">
      <c r="A42" s="406"/>
      <c r="B42" s="469"/>
      <c r="C42" s="661"/>
      <c r="D42" s="172"/>
      <c r="E42" s="662"/>
      <c r="F42" s="662"/>
      <c r="G42" s="662"/>
      <c r="H42" s="662"/>
      <c r="I42" s="662"/>
      <c r="J42" s="662"/>
      <c r="K42" s="662"/>
      <c r="L42" s="662"/>
      <c r="M42" s="662"/>
      <c r="N42" s="662"/>
      <c r="O42" s="662"/>
      <c r="P42" s="662"/>
      <c r="Q42" s="662"/>
      <c r="R42" s="718"/>
      <c r="S42" s="87"/>
    </row>
    <row r="43" spans="1:22" s="433" customFormat="1" ht="10.5" customHeight="1" x14ac:dyDescent="0.2">
      <c r="A43" s="406"/>
      <c r="B43" s="469"/>
      <c r="C43" s="661"/>
      <c r="D43" s="172"/>
      <c r="E43" s="662"/>
      <c r="F43" s="662"/>
      <c r="G43" s="662"/>
      <c r="H43" s="662"/>
      <c r="I43" s="662"/>
      <c r="J43" s="662"/>
      <c r="K43" s="662"/>
      <c r="L43" s="662"/>
      <c r="M43" s="662"/>
      <c r="N43" s="662"/>
      <c r="O43" s="662"/>
      <c r="P43" s="662"/>
      <c r="Q43" s="662"/>
      <c r="R43" s="718"/>
      <c r="S43" s="87"/>
    </row>
    <row r="44" spans="1:22" s="433" customFormat="1" ht="10.5" customHeight="1" x14ac:dyDescent="0.2">
      <c r="A44" s="406"/>
      <c r="B44" s="469"/>
      <c r="C44" s="661"/>
      <c r="D44" s="172"/>
      <c r="E44" s="662"/>
      <c r="F44" s="662"/>
      <c r="G44" s="662"/>
      <c r="H44" s="662"/>
      <c r="I44" s="662"/>
      <c r="J44" s="662"/>
      <c r="K44" s="662"/>
      <c r="L44" s="662"/>
      <c r="M44" s="662"/>
      <c r="N44" s="662"/>
      <c r="O44" s="662"/>
      <c r="P44" s="662"/>
      <c r="Q44" s="662"/>
      <c r="R44" s="718"/>
      <c r="S44" s="87"/>
    </row>
    <row r="45" spans="1:22" s="433" customFormat="1" ht="10.5" customHeight="1" x14ac:dyDescent="0.2">
      <c r="A45" s="406"/>
      <c r="B45" s="469"/>
      <c r="C45" s="661"/>
      <c r="D45" s="172"/>
      <c r="E45" s="662"/>
      <c r="F45" s="662"/>
      <c r="G45" s="662"/>
      <c r="H45" s="662"/>
      <c r="I45" s="662"/>
      <c r="J45" s="662"/>
      <c r="K45" s="662"/>
      <c r="L45" s="662"/>
      <c r="M45" s="662"/>
      <c r="N45" s="662"/>
      <c r="O45" s="662"/>
      <c r="P45" s="662"/>
      <c r="Q45" s="662"/>
      <c r="R45" s="718"/>
      <c r="S45" s="87"/>
    </row>
    <row r="46" spans="1:22" s="433" customFormat="1" ht="10.5" customHeight="1" x14ac:dyDescent="0.2">
      <c r="A46" s="406"/>
      <c r="B46" s="469"/>
      <c r="C46" s="661"/>
      <c r="D46" s="172"/>
      <c r="E46" s="662"/>
      <c r="F46" s="662"/>
      <c r="G46" s="662"/>
      <c r="H46" s="662"/>
      <c r="I46" s="662"/>
      <c r="J46" s="662"/>
      <c r="K46" s="662"/>
      <c r="L46" s="662"/>
      <c r="M46" s="662"/>
      <c r="N46" s="662"/>
      <c r="O46" s="662"/>
      <c r="P46" s="662"/>
      <c r="Q46" s="662"/>
      <c r="R46" s="718"/>
      <c r="S46" s="87"/>
    </row>
    <row r="47" spans="1:22" s="433" customFormat="1" ht="10.5" customHeight="1" x14ac:dyDescent="0.2">
      <c r="A47" s="406"/>
      <c r="B47" s="469"/>
      <c r="C47" s="661"/>
      <c r="D47" s="172"/>
      <c r="E47" s="662"/>
      <c r="F47" s="662"/>
      <c r="G47" s="662"/>
      <c r="H47" s="662"/>
      <c r="I47" s="662"/>
      <c r="J47" s="662"/>
      <c r="K47" s="662"/>
      <c r="L47" s="662"/>
      <c r="M47" s="662"/>
      <c r="N47" s="662"/>
      <c r="O47" s="662"/>
      <c r="P47" s="662"/>
      <c r="Q47" s="662"/>
      <c r="R47" s="718"/>
      <c r="S47" s="87"/>
    </row>
    <row r="48" spans="1:22" s="433" customFormat="1" ht="10.5" customHeight="1" x14ac:dyDescent="0.2">
      <c r="A48" s="406"/>
      <c r="B48" s="469"/>
      <c r="C48" s="661"/>
      <c r="D48" s="172"/>
      <c r="E48" s="662"/>
      <c r="F48" s="662"/>
      <c r="G48" s="662"/>
      <c r="H48" s="662"/>
      <c r="I48" s="662"/>
      <c r="J48" s="662"/>
      <c r="K48" s="662"/>
      <c r="L48" s="662"/>
      <c r="M48" s="662"/>
      <c r="N48" s="662"/>
      <c r="O48" s="662"/>
      <c r="P48" s="662"/>
      <c r="Q48" s="662"/>
      <c r="R48" s="718"/>
      <c r="S48" s="87"/>
    </row>
    <row r="49" spans="1:23" s="648" customFormat="1" ht="15.75" customHeight="1" x14ac:dyDescent="0.2">
      <c r="A49" s="646"/>
      <c r="B49" s="499"/>
      <c r="C49" s="954" t="s">
        <v>153</v>
      </c>
      <c r="D49" s="218"/>
      <c r="E49" s="652"/>
      <c r="F49" s="653"/>
      <c r="G49" s="653"/>
      <c r="H49" s="653"/>
      <c r="I49" s="653"/>
      <c r="J49" s="653"/>
      <c r="K49" s="653"/>
      <c r="L49" s="653"/>
      <c r="M49" s="653"/>
      <c r="N49" s="653"/>
      <c r="O49" s="653"/>
      <c r="P49" s="653"/>
      <c r="Q49" s="653"/>
      <c r="R49" s="717"/>
      <c r="S49" s="393"/>
      <c r="T49" s="647"/>
      <c r="U49" s="647"/>
      <c r="V49" s="647"/>
    </row>
    <row r="50" spans="1:23" s="648" customFormat="1" ht="15.75" customHeight="1" x14ac:dyDescent="0.2">
      <c r="A50" s="646"/>
      <c r="B50" s="499"/>
      <c r="C50" s="663"/>
      <c r="D50" s="244" t="s">
        <v>305</v>
      </c>
      <c r="E50" s="658">
        <v>491.10700000000003</v>
      </c>
      <c r="F50" s="658">
        <v>490.589</v>
      </c>
      <c r="G50" s="658">
        <v>486.43400000000003</v>
      </c>
      <c r="H50" s="658">
        <v>482.55599999999998</v>
      </c>
      <c r="I50" s="658">
        <v>494.73</v>
      </c>
      <c r="J50" s="658">
        <v>487.62900000000002</v>
      </c>
      <c r="K50" s="658">
        <v>471.47399999999999</v>
      </c>
      <c r="L50" s="658">
        <v>450.96100000000001</v>
      </c>
      <c r="M50" s="658">
        <v>432.274</v>
      </c>
      <c r="N50" s="658">
        <v>418.18900000000002</v>
      </c>
      <c r="O50" s="658">
        <v>416.27499999999998</v>
      </c>
      <c r="P50" s="658">
        <v>418.23500000000001</v>
      </c>
      <c r="Q50" s="658">
        <v>410.81900000000002</v>
      </c>
      <c r="R50" s="717"/>
      <c r="S50" s="393"/>
      <c r="T50" s="647"/>
      <c r="U50" s="647"/>
      <c r="V50" s="647"/>
    </row>
    <row r="51" spans="1:23" s="668" customFormat="1" ht="12" customHeight="1" x14ac:dyDescent="0.2">
      <c r="A51" s="664"/>
      <c r="B51" s="665"/>
      <c r="C51" s="666"/>
      <c r="D51" s="706" t="s">
        <v>237</v>
      </c>
      <c r="E51" s="650">
        <v>19.338999999999999</v>
      </c>
      <c r="F51" s="650">
        <v>20.108000000000001</v>
      </c>
      <c r="G51" s="650">
        <v>21.564</v>
      </c>
      <c r="H51" s="650">
        <v>21.448</v>
      </c>
      <c r="I51" s="650">
        <v>22.411999999999999</v>
      </c>
      <c r="J51" s="650">
        <v>21.803999999999998</v>
      </c>
      <c r="K51" s="650">
        <v>20.495999999999999</v>
      </c>
      <c r="L51" s="650">
        <v>18.724</v>
      </c>
      <c r="M51" s="650">
        <v>18.724</v>
      </c>
      <c r="N51" s="650">
        <v>16.57</v>
      </c>
      <c r="O51" s="650">
        <v>16.056999999999999</v>
      </c>
      <c r="P51" s="650">
        <v>15.147</v>
      </c>
      <c r="Q51" s="650">
        <v>15.574</v>
      </c>
      <c r="R51" s="720"/>
      <c r="S51" s="87"/>
      <c r="T51" s="667"/>
      <c r="U51" s="667"/>
      <c r="V51" s="667"/>
      <c r="W51" s="667"/>
    </row>
    <row r="52" spans="1:23" s="672" customFormat="1" ht="15" customHeight="1" x14ac:dyDescent="0.2">
      <c r="A52" s="669"/>
      <c r="B52" s="670"/>
      <c r="C52" s="671"/>
      <c r="D52" s="244" t="s">
        <v>303</v>
      </c>
      <c r="E52" s="658">
        <v>65.453999999999994</v>
      </c>
      <c r="F52" s="658">
        <v>58.289000000000001</v>
      </c>
      <c r="G52" s="658">
        <v>58.241999999999997</v>
      </c>
      <c r="H52" s="658">
        <v>46.031999999999996</v>
      </c>
      <c r="I52" s="658">
        <v>59.506</v>
      </c>
      <c r="J52" s="658">
        <v>43.954000000000001</v>
      </c>
      <c r="K52" s="658">
        <v>50.847999999999999</v>
      </c>
      <c r="L52" s="658">
        <v>37.706000000000003</v>
      </c>
      <c r="M52" s="658">
        <v>43.573</v>
      </c>
      <c r="N52" s="658">
        <v>41.206000000000003</v>
      </c>
      <c r="O52" s="658">
        <v>43.354999999999997</v>
      </c>
      <c r="P52" s="658">
        <v>42.595999999999997</v>
      </c>
      <c r="Q52" s="658">
        <v>58.887</v>
      </c>
      <c r="R52" s="721"/>
      <c r="S52" s="393"/>
      <c r="T52" s="667"/>
      <c r="U52" s="667"/>
      <c r="V52" s="667"/>
      <c r="W52" s="667"/>
    </row>
    <row r="53" spans="1:23" s="433" customFormat="1" ht="11.25" customHeight="1" x14ac:dyDescent="0.2">
      <c r="A53" s="406"/>
      <c r="B53" s="469"/>
      <c r="C53" s="661"/>
      <c r="D53" s="706" t="s">
        <v>238</v>
      </c>
      <c r="E53" s="650">
        <v>-12.038380906305445</v>
      </c>
      <c r="F53" s="650">
        <v>-16.960139043223066</v>
      </c>
      <c r="G53" s="650">
        <v>-9.9744957106422394</v>
      </c>
      <c r="H53" s="650">
        <v>-14.807617567042374</v>
      </c>
      <c r="I53" s="650">
        <v>-8.3592570918162963</v>
      </c>
      <c r="J53" s="650">
        <v>-18.045196897374694</v>
      </c>
      <c r="K53" s="650">
        <v>-4.8930121203052508</v>
      </c>
      <c r="L53" s="650">
        <v>-24.792564225307167</v>
      </c>
      <c r="M53" s="650">
        <v>-12.864456265248169</v>
      </c>
      <c r="N53" s="650">
        <v>-16.748828188136411</v>
      </c>
      <c r="O53" s="650">
        <v>-8.2822085889570634</v>
      </c>
      <c r="P53" s="650">
        <v>-15.437147621694603</v>
      </c>
      <c r="Q53" s="650">
        <v>-10.03300027500228</v>
      </c>
      <c r="R53" s="718"/>
      <c r="S53" s="87"/>
      <c r="T53" s="667"/>
      <c r="U53" s="667"/>
      <c r="V53" s="667"/>
      <c r="W53" s="667"/>
    </row>
    <row r="54" spans="1:23" s="648" customFormat="1" ht="15.75" customHeight="1" x14ac:dyDescent="0.2">
      <c r="A54" s="646"/>
      <c r="B54" s="499"/>
      <c r="C54" s="954" t="s">
        <v>304</v>
      </c>
      <c r="D54" s="218"/>
      <c r="E54" s="658">
        <v>11.157999999999999</v>
      </c>
      <c r="F54" s="658">
        <v>9.4450000000000003</v>
      </c>
      <c r="G54" s="658">
        <v>8.3239999999999998</v>
      </c>
      <c r="H54" s="658">
        <v>5.9660000000000002</v>
      </c>
      <c r="I54" s="658">
        <v>11.226000000000001</v>
      </c>
      <c r="J54" s="658">
        <v>14.064</v>
      </c>
      <c r="K54" s="658">
        <v>15.891999999999999</v>
      </c>
      <c r="L54" s="658">
        <v>10.977</v>
      </c>
      <c r="M54" s="658">
        <v>17.074000000000002</v>
      </c>
      <c r="N54" s="658">
        <v>13.68</v>
      </c>
      <c r="O54" s="658">
        <v>11.481999999999999</v>
      </c>
      <c r="P54" s="658">
        <v>10.444000000000001</v>
      </c>
      <c r="Q54" s="658">
        <v>11.987</v>
      </c>
      <c r="R54" s="717"/>
      <c r="S54" s="393"/>
      <c r="T54" s="667"/>
      <c r="U54" s="667"/>
      <c r="V54" s="667"/>
      <c r="W54" s="667"/>
    </row>
    <row r="55" spans="1:23" s="433" customFormat="1" ht="9.75" customHeight="1" x14ac:dyDescent="0.2">
      <c r="A55" s="626"/>
      <c r="B55" s="673"/>
      <c r="C55" s="674"/>
      <c r="D55" s="706" t="s">
        <v>154</v>
      </c>
      <c r="E55" s="650">
        <v>-34.376286537669834</v>
      </c>
      <c r="F55" s="650">
        <v>-41.451772873791228</v>
      </c>
      <c r="G55" s="650">
        <v>-37.115660648183123</v>
      </c>
      <c r="H55" s="650">
        <v>-43.110517783922951</v>
      </c>
      <c r="I55" s="650">
        <v>-27.848833472588208</v>
      </c>
      <c r="J55" s="650">
        <v>-9.9442914772363444</v>
      </c>
      <c r="K55" s="650">
        <v>-2.7060119995102272</v>
      </c>
      <c r="L55" s="650">
        <v>-22.973826398147491</v>
      </c>
      <c r="M55" s="650">
        <v>1.197249881460416</v>
      </c>
      <c r="N55" s="650">
        <v>-15.939535455327524</v>
      </c>
      <c r="O55" s="650">
        <v>-3.9163179916318014</v>
      </c>
      <c r="P55" s="650">
        <v>8.8710518086104528</v>
      </c>
      <c r="Q55" s="650">
        <v>7.4296468901236867</v>
      </c>
      <c r="R55" s="718"/>
      <c r="S55" s="87"/>
      <c r="T55" s="667"/>
      <c r="U55" s="667"/>
      <c r="V55" s="667"/>
      <c r="W55" s="667"/>
    </row>
    <row r="56" spans="1:23" s="648" customFormat="1" ht="15.75" customHeight="1" x14ac:dyDescent="0.2">
      <c r="A56" s="646"/>
      <c r="B56" s="499"/>
      <c r="C56" s="1703" t="s">
        <v>336</v>
      </c>
      <c r="D56" s="1703"/>
      <c r="E56" s="658">
        <v>222.14099999999999</v>
      </c>
      <c r="F56" s="658">
        <v>209.971</v>
      </c>
      <c r="G56" s="658">
        <v>225.50200000000001</v>
      </c>
      <c r="H56" s="658">
        <v>224.489</v>
      </c>
      <c r="I56" s="658">
        <v>221.23400000000001</v>
      </c>
      <c r="J56" s="658">
        <v>217.255</v>
      </c>
      <c r="K56" s="658">
        <v>210.285</v>
      </c>
      <c r="L56" s="658">
        <v>211.43100000000001</v>
      </c>
      <c r="M56" s="658">
        <v>200.786</v>
      </c>
      <c r="N56" s="658">
        <v>191.30699999999999</v>
      </c>
      <c r="O56" s="658">
        <v>189.06899999999999</v>
      </c>
      <c r="P56" s="658">
        <v>185.47300000000001</v>
      </c>
      <c r="Q56" s="658">
        <v>188.96899999999999</v>
      </c>
      <c r="R56" s="718"/>
      <c r="S56" s="393"/>
      <c r="T56" s="667"/>
      <c r="U56" s="667"/>
      <c r="V56" s="667"/>
      <c r="W56" s="667"/>
    </row>
    <row r="57" spans="1:23" s="433" customFormat="1" ht="10.5" customHeight="1" x14ac:dyDescent="0.2">
      <c r="A57" s="406"/>
      <c r="B57" s="469"/>
      <c r="C57" s="675"/>
      <c r="D57" s="675"/>
      <c r="E57" s="676"/>
      <c r="F57" s="677"/>
      <c r="G57" s="677"/>
      <c r="H57" s="677"/>
      <c r="I57" s="677"/>
      <c r="J57" s="677"/>
      <c r="K57" s="677"/>
      <c r="L57" s="677"/>
      <c r="M57" s="677"/>
      <c r="N57" s="677"/>
      <c r="O57" s="677"/>
      <c r="P57" s="677"/>
      <c r="Q57" s="677"/>
      <c r="R57" s="718"/>
      <c r="S57" s="87"/>
      <c r="T57" s="667"/>
      <c r="U57" s="667"/>
      <c r="V57" s="667"/>
      <c r="W57" s="667"/>
    </row>
    <row r="58" spans="1:23" s="433" customFormat="1" ht="10.5" customHeight="1" x14ac:dyDescent="0.2">
      <c r="A58" s="406"/>
      <c r="B58" s="469"/>
      <c r="C58" s="661"/>
      <c r="D58" s="172"/>
      <c r="E58" s="651"/>
      <c r="F58" s="651"/>
      <c r="G58" s="651"/>
      <c r="H58" s="651"/>
      <c r="I58" s="651"/>
      <c r="J58" s="651"/>
      <c r="K58" s="651"/>
      <c r="L58" s="651"/>
      <c r="M58" s="651"/>
      <c r="N58" s="651"/>
      <c r="O58" s="651"/>
      <c r="P58" s="651"/>
      <c r="Q58" s="651"/>
      <c r="R58" s="718"/>
      <c r="S58" s="87"/>
      <c r="T58" s="667"/>
      <c r="U58" s="667"/>
      <c r="V58" s="667"/>
      <c r="W58" s="667"/>
    </row>
    <row r="59" spans="1:23" s="433" customFormat="1" ht="10.5" customHeight="1" x14ac:dyDescent="0.2">
      <c r="A59" s="406"/>
      <c r="B59" s="469"/>
      <c r="C59" s="661"/>
      <c r="D59" s="172"/>
      <c r="E59" s="662"/>
      <c r="F59" s="662"/>
      <c r="G59" s="662"/>
      <c r="H59" s="662"/>
      <c r="I59" s="662"/>
      <c r="J59" s="662"/>
      <c r="K59" s="662"/>
      <c r="L59" s="662"/>
      <c r="M59" s="662"/>
      <c r="N59" s="662"/>
      <c r="O59" s="662"/>
      <c r="P59" s="662"/>
      <c r="Q59" s="662"/>
      <c r="R59" s="718"/>
      <c r="S59" s="87"/>
      <c r="T59" s="667"/>
      <c r="U59" s="667"/>
      <c r="V59" s="667"/>
      <c r="W59" s="667"/>
    </row>
    <row r="60" spans="1:23" s="433" customFormat="1" ht="10.5" customHeight="1" x14ac:dyDescent="0.2">
      <c r="A60" s="406"/>
      <c r="B60" s="469"/>
      <c r="C60" s="661"/>
      <c r="D60" s="172"/>
      <c r="E60" s="662"/>
      <c r="F60" s="662"/>
      <c r="G60" s="662"/>
      <c r="H60" s="662"/>
      <c r="I60" s="662"/>
      <c r="J60" s="662"/>
      <c r="K60" s="662"/>
      <c r="L60" s="662"/>
      <c r="M60" s="662"/>
      <c r="N60" s="662"/>
      <c r="O60" s="662"/>
      <c r="P60" s="662"/>
      <c r="Q60" s="662"/>
      <c r="R60" s="718"/>
      <c r="S60" s="87"/>
      <c r="T60" s="667"/>
      <c r="U60" s="667"/>
      <c r="V60" s="667"/>
      <c r="W60" s="667"/>
    </row>
    <row r="61" spans="1:23" s="433" customFormat="1" ht="10.5" customHeight="1" x14ac:dyDescent="0.2">
      <c r="A61" s="406"/>
      <c r="B61" s="469"/>
      <c r="C61" s="661"/>
      <c r="D61" s="172"/>
      <c r="E61" s="662"/>
      <c r="F61" s="662"/>
      <c r="G61" s="662"/>
      <c r="H61" s="662"/>
      <c r="I61" s="662"/>
      <c r="J61" s="662"/>
      <c r="K61" s="662"/>
      <c r="L61" s="662"/>
      <c r="M61" s="662"/>
      <c r="N61" s="662"/>
      <c r="O61" s="662"/>
      <c r="P61" s="662"/>
      <c r="Q61" s="662"/>
      <c r="R61" s="718"/>
      <c r="S61" s="87"/>
      <c r="T61" s="667"/>
      <c r="U61" s="667"/>
      <c r="V61" s="667"/>
      <c r="W61" s="667"/>
    </row>
    <row r="62" spans="1:23" s="433" customFormat="1" ht="10.5" customHeight="1" x14ac:dyDescent="0.2">
      <c r="A62" s="406"/>
      <c r="B62" s="469"/>
      <c r="C62" s="661"/>
      <c r="D62" s="172"/>
      <c r="E62" s="662"/>
      <c r="F62" s="662"/>
      <c r="G62" s="662"/>
      <c r="H62" s="662"/>
      <c r="I62" s="662"/>
      <c r="J62" s="662"/>
      <c r="K62" s="662"/>
      <c r="L62" s="662"/>
      <c r="M62" s="662"/>
      <c r="N62" s="662"/>
      <c r="O62" s="662"/>
      <c r="P62" s="662"/>
      <c r="Q62" s="662"/>
      <c r="R62" s="718"/>
      <c r="S62" s="87"/>
    </row>
    <row r="63" spans="1:23" s="433" customFormat="1" ht="10.5" customHeight="1" x14ac:dyDescent="0.2">
      <c r="A63" s="406"/>
      <c r="B63" s="469"/>
      <c r="C63" s="661"/>
      <c r="D63" s="172"/>
      <c r="E63" s="662"/>
      <c r="F63" s="662"/>
      <c r="G63" s="662"/>
      <c r="H63" s="662"/>
      <c r="I63" s="662"/>
      <c r="J63" s="662"/>
      <c r="K63" s="662"/>
      <c r="L63" s="662"/>
      <c r="M63" s="662"/>
      <c r="N63" s="662"/>
      <c r="O63" s="662"/>
      <c r="P63" s="662"/>
      <c r="Q63" s="662"/>
      <c r="R63" s="718"/>
      <c r="S63" s="87"/>
    </row>
    <row r="64" spans="1:23" s="433" customFormat="1" ht="10.5" customHeight="1" x14ac:dyDescent="0.2">
      <c r="A64" s="406"/>
      <c r="B64" s="469"/>
      <c r="C64" s="661"/>
      <c r="D64" s="172"/>
      <c r="E64" s="662"/>
      <c r="F64" s="662"/>
      <c r="G64" s="662"/>
      <c r="H64" s="662"/>
      <c r="I64" s="662"/>
      <c r="J64" s="662"/>
      <c r="K64" s="662"/>
      <c r="L64" s="662"/>
      <c r="M64" s="662"/>
      <c r="N64" s="662"/>
      <c r="O64" s="662"/>
      <c r="P64" s="662"/>
      <c r="Q64" s="662"/>
      <c r="R64" s="718"/>
      <c r="S64" s="87"/>
    </row>
    <row r="65" spans="1:26" s="433" customFormat="1" ht="10.5" customHeight="1" x14ac:dyDescent="0.2">
      <c r="A65" s="406"/>
      <c r="B65" s="469"/>
      <c r="C65" s="661"/>
      <c r="D65" s="172"/>
      <c r="E65" s="662"/>
      <c r="F65" s="662"/>
      <c r="G65" s="662"/>
      <c r="H65" s="662"/>
      <c r="I65" s="662"/>
      <c r="J65" s="662"/>
      <c r="K65" s="662"/>
      <c r="L65" s="662"/>
      <c r="M65" s="662"/>
      <c r="N65" s="662"/>
      <c r="O65" s="662"/>
      <c r="P65" s="662"/>
      <c r="Q65" s="662"/>
      <c r="R65" s="718"/>
      <c r="S65" s="87"/>
    </row>
    <row r="66" spans="1:26" s="433" customFormat="1" ht="10.5" customHeight="1" x14ac:dyDescent="0.2">
      <c r="A66" s="406"/>
      <c r="B66" s="469"/>
      <c r="C66" s="661"/>
      <c r="D66" s="172"/>
      <c r="E66" s="662"/>
      <c r="F66" s="662"/>
      <c r="G66" s="662"/>
      <c r="H66" s="662"/>
      <c r="I66" s="662"/>
      <c r="J66" s="662"/>
      <c r="K66" s="662"/>
      <c r="L66" s="662"/>
      <c r="M66" s="662"/>
      <c r="N66" s="662"/>
      <c r="O66" s="662"/>
      <c r="P66" s="662"/>
      <c r="Q66" s="662"/>
      <c r="R66" s="718"/>
      <c r="S66" s="87"/>
    </row>
    <row r="67" spans="1:26" s="433" customFormat="1" ht="10.5" customHeight="1" x14ac:dyDescent="0.2">
      <c r="A67" s="406"/>
      <c r="B67" s="469"/>
      <c r="C67" s="661"/>
      <c r="D67" s="172"/>
      <c r="E67" s="662"/>
      <c r="F67" s="662"/>
      <c r="G67" s="662"/>
      <c r="H67" s="662"/>
      <c r="I67" s="662"/>
      <c r="J67" s="662"/>
      <c r="K67" s="662"/>
      <c r="L67" s="662"/>
      <c r="M67" s="662"/>
      <c r="N67" s="662"/>
      <c r="O67" s="662"/>
      <c r="P67" s="662"/>
      <c r="Q67" s="662"/>
      <c r="R67" s="718"/>
      <c r="S67" s="87"/>
    </row>
    <row r="68" spans="1:26" s="433" customFormat="1" ht="10.5" customHeight="1" x14ac:dyDescent="0.2">
      <c r="A68" s="406"/>
      <c r="B68" s="469"/>
      <c r="C68" s="661"/>
      <c r="D68" s="172"/>
      <c r="E68" s="662"/>
      <c r="F68" s="662"/>
      <c r="G68" s="662"/>
      <c r="H68" s="662"/>
      <c r="I68" s="662"/>
      <c r="J68" s="662"/>
      <c r="K68" s="662"/>
      <c r="L68" s="662"/>
      <c r="M68" s="662"/>
      <c r="N68" s="662"/>
      <c r="O68" s="662"/>
      <c r="P68" s="662"/>
      <c r="Q68" s="662"/>
      <c r="R68" s="718"/>
      <c r="S68" s="87"/>
    </row>
    <row r="69" spans="1:26" s="433" customFormat="1" ht="10.5" customHeight="1" x14ac:dyDescent="0.2">
      <c r="A69" s="406"/>
      <c r="B69" s="469"/>
      <c r="C69" s="661"/>
      <c r="D69" s="172"/>
      <c r="E69" s="662"/>
      <c r="F69" s="662"/>
      <c r="G69" s="662"/>
      <c r="H69" s="662"/>
      <c r="I69" s="662"/>
      <c r="J69" s="662"/>
      <c r="K69" s="662"/>
      <c r="L69" s="662"/>
      <c r="M69" s="662"/>
      <c r="N69" s="662"/>
      <c r="O69" s="662"/>
      <c r="P69" s="662"/>
      <c r="Q69" s="662"/>
      <c r="R69" s="718"/>
      <c r="S69" s="87"/>
    </row>
    <row r="70" spans="1:26" s="433" customFormat="1" ht="17.25" customHeight="1" x14ac:dyDescent="0.2">
      <c r="A70" s="406"/>
      <c r="B70" s="469"/>
      <c r="C70" s="1705" t="s">
        <v>472</v>
      </c>
      <c r="D70" s="1705"/>
      <c r="E70" s="1705"/>
      <c r="F70" s="1705"/>
      <c r="G70" s="1705"/>
      <c r="H70" s="1705"/>
      <c r="I70" s="1705"/>
      <c r="J70" s="1705"/>
      <c r="K70" s="1705"/>
      <c r="L70" s="1705"/>
      <c r="M70" s="1705"/>
      <c r="N70" s="1705"/>
      <c r="O70" s="1705"/>
      <c r="P70" s="1705"/>
      <c r="Q70" s="1705"/>
      <c r="R70" s="718"/>
      <c r="S70" s="87"/>
    </row>
    <row r="71" spans="1:26" s="753" customFormat="1" ht="11.25" customHeight="1" x14ac:dyDescent="0.2">
      <c r="A71" s="418"/>
      <c r="B71" s="572"/>
      <c r="C71" s="1708" t="s">
        <v>486</v>
      </c>
      <c r="D71" s="1708"/>
      <c r="E71" s="1708"/>
      <c r="F71" s="1708"/>
      <c r="G71" s="1708"/>
      <c r="H71" s="1708"/>
      <c r="I71" s="1708"/>
      <c r="J71" s="1708"/>
      <c r="K71" s="1708"/>
      <c r="L71" s="1707" t="s">
        <v>467</v>
      </c>
      <c r="M71" s="1707"/>
      <c r="N71" s="1707"/>
      <c r="O71" s="1706" t="s">
        <v>466</v>
      </c>
      <c r="P71" s="1706"/>
      <c r="Q71" s="1706"/>
      <c r="R71" s="1086"/>
      <c r="S71" s="1086"/>
      <c r="T71" s="1086"/>
      <c r="U71" s="1086"/>
      <c r="V71" s="1086"/>
      <c r="W71" s="1086"/>
      <c r="X71" s="1086"/>
      <c r="Y71" s="1086"/>
      <c r="Z71" s="1086"/>
    </row>
    <row r="72" spans="1:26" s="433" customFormat="1" ht="9.75" customHeight="1" x14ac:dyDescent="0.2">
      <c r="A72" s="406"/>
      <c r="B72" s="469"/>
      <c r="C72" s="1087" t="s">
        <v>473</v>
      </c>
      <c r="D72" s="1087"/>
      <c r="R72" s="718"/>
      <c r="S72" s="87"/>
    </row>
    <row r="73" spans="1:26" x14ac:dyDescent="0.2">
      <c r="A73" s="406"/>
      <c r="B73" s="678">
        <v>20</v>
      </c>
      <c r="C73" s="1678">
        <v>43009</v>
      </c>
      <c r="D73" s="1678"/>
      <c r="E73" s="640"/>
      <c r="F73" s="679"/>
      <c r="G73" s="679"/>
      <c r="H73" s="679"/>
      <c r="I73" s="679"/>
      <c r="J73" s="680"/>
      <c r="K73" s="680"/>
      <c r="L73" s="680"/>
      <c r="M73" s="680"/>
      <c r="N73" s="681"/>
      <c r="O73" s="681"/>
      <c r="P73" s="681"/>
      <c r="Q73" s="955"/>
      <c r="R73" s="722"/>
      <c r="S73" s="955"/>
    </row>
  </sheetData>
  <mergeCells count="11">
    <mergeCell ref="C70:Q70"/>
    <mergeCell ref="C73:D73"/>
    <mergeCell ref="O71:Q71"/>
    <mergeCell ref="L71:N71"/>
    <mergeCell ref="C71:K71"/>
    <mergeCell ref="E1:Q1"/>
    <mergeCell ref="P3:Q3"/>
    <mergeCell ref="C34:D34"/>
    <mergeCell ref="C56:D56"/>
    <mergeCell ref="I6:Q6"/>
    <mergeCell ref="E6:H6"/>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Y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3" width="11.42578125" style="1422" bestFit="1" customWidth="1"/>
    <col min="14" max="25" width="9.140625" style="1423"/>
    <col min="26" max="16384" width="9.140625" style="97"/>
  </cols>
  <sheetData>
    <row r="1" spans="1:25" ht="13.5" customHeight="1" x14ac:dyDescent="0.2">
      <c r="A1" s="99"/>
      <c r="B1" s="823"/>
      <c r="C1" s="824" t="s">
        <v>393</v>
      </c>
      <c r="D1" s="825"/>
      <c r="E1" s="99"/>
      <c r="F1" s="99"/>
      <c r="G1" s="99"/>
      <c r="H1" s="99"/>
      <c r="I1" s="826"/>
      <c r="J1" s="99"/>
      <c r="K1" s="99"/>
      <c r="L1" s="96"/>
    </row>
    <row r="2" spans="1:25" ht="6" customHeight="1" x14ac:dyDescent="0.2">
      <c r="A2" s="339"/>
      <c r="B2" s="827"/>
      <c r="C2" s="828"/>
      <c r="D2" s="828"/>
      <c r="E2" s="829"/>
      <c r="F2" s="829"/>
      <c r="G2" s="829"/>
      <c r="H2" s="829"/>
      <c r="I2" s="830"/>
      <c r="J2" s="794"/>
      <c r="K2" s="338"/>
      <c r="L2" s="96"/>
    </row>
    <row r="3" spans="1:25" ht="6" customHeight="1" thickBot="1" x14ac:dyDescent="0.25">
      <c r="A3" s="339"/>
      <c r="B3" s="339"/>
      <c r="C3" s="99"/>
      <c r="D3" s="99"/>
      <c r="E3" s="99"/>
      <c r="F3" s="99"/>
      <c r="G3" s="99"/>
      <c r="H3" s="99"/>
      <c r="I3" s="99"/>
      <c r="J3" s="99"/>
      <c r="K3" s="340"/>
      <c r="L3" s="96"/>
    </row>
    <row r="4" spans="1:25" s="101" customFormat="1" ht="13.5" customHeight="1" thickBot="1" x14ac:dyDescent="0.25">
      <c r="A4" s="383"/>
      <c r="B4" s="339"/>
      <c r="C4" s="1718" t="s">
        <v>485</v>
      </c>
      <c r="D4" s="1719"/>
      <c r="E4" s="1719"/>
      <c r="F4" s="1719"/>
      <c r="G4" s="1719"/>
      <c r="H4" s="1719"/>
      <c r="I4" s="1719"/>
      <c r="J4" s="1720"/>
      <c r="K4" s="340"/>
      <c r="L4" s="100"/>
      <c r="M4" s="1422"/>
      <c r="N4" s="1424"/>
      <c r="O4" s="1424"/>
      <c r="P4" s="1424"/>
      <c r="Q4" s="1424"/>
      <c r="R4" s="1424"/>
      <c r="S4" s="1424"/>
      <c r="T4" s="1424"/>
      <c r="U4" s="1424"/>
      <c r="V4" s="1424"/>
      <c r="W4" s="1424"/>
      <c r="X4" s="1424"/>
      <c r="Y4" s="1424"/>
    </row>
    <row r="5" spans="1:25" ht="15.75" customHeight="1" x14ac:dyDescent="0.2">
      <c r="A5" s="339"/>
      <c r="B5" s="339"/>
      <c r="C5" s="831" t="s">
        <v>484</v>
      </c>
      <c r="D5" s="102"/>
      <c r="E5" s="102"/>
      <c r="F5" s="102"/>
      <c r="G5" s="102"/>
      <c r="H5" s="102"/>
      <c r="I5" s="102"/>
      <c r="J5" s="832"/>
      <c r="K5" s="340"/>
      <c r="L5" s="96"/>
    </row>
    <row r="6" spans="1:25" ht="12" customHeight="1" x14ac:dyDescent="0.2">
      <c r="A6" s="339"/>
      <c r="B6" s="339"/>
      <c r="C6" s="102"/>
      <c r="D6" s="102"/>
      <c r="E6" s="833"/>
      <c r="F6" s="833"/>
      <c r="G6" s="833"/>
      <c r="H6" s="833"/>
      <c r="I6" s="833"/>
      <c r="J6" s="834"/>
      <c r="K6" s="340"/>
      <c r="L6" s="96"/>
    </row>
    <row r="7" spans="1:25" ht="24" customHeight="1" x14ac:dyDescent="0.2">
      <c r="A7" s="339"/>
      <c r="B7" s="339"/>
      <c r="C7" s="1721" t="s">
        <v>681</v>
      </c>
      <c r="D7" s="1722"/>
      <c r="E7" s="822" t="s">
        <v>68</v>
      </c>
      <c r="F7" s="822" t="s">
        <v>394</v>
      </c>
      <c r="G7" s="103" t="s">
        <v>395</v>
      </c>
      <c r="H7" s="103" t="s">
        <v>396</v>
      </c>
      <c r="I7" s="103"/>
      <c r="J7" s="835"/>
      <c r="K7" s="341"/>
      <c r="L7" s="104"/>
    </row>
    <row r="8" spans="1:25" s="842" customFormat="1" ht="3" customHeight="1" x14ac:dyDescent="0.2">
      <c r="A8" s="836"/>
      <c r="B8" s="339"/>
      <c r="C8" s="105"/>
      <c r="D8" s="837"/>
      <c r="E8" s="838"/>
      <c r="F8" s="839"/>
      <c r="G8" s="837"/>
      <c r="H8" s="837"/>
      <c r="I8" s="837"/>
      <c r="J8" s="837"/>
      <c r="K8" s="840"/>
      <c r="L8" s="841"/>
      <c r="M8" s="1422"/>
      <c r="N8" s="1425"/>
      <c r="O8" s="1425"/>
      <c r="P8" s="1425"/>
      <c r="Q8" s="1425"/>
      <c r="R8" s="1425"/>
      <c r="S8" s="1425"/>
      <c r="T8" s="1425"/>
      <c r="U8" s="1425"/>
      <c r="V8" s="1425"/>
      <c r="W8" s="1425"/>
      <c r="X8" s="1425"/>
      <c r="Y8" s="1425"/>
    </row>
    <row r="9" spans="1:25" s="109" customFormat="1" ht="12.75" customHeight="1" x14ac:dyDescent="0.2">
      <c r="A9" s="384"/>
      <c r="B9" s="339"/>
      <c r="C9" s="107" t="s">
        <v>194</v>
      </c>
      <c r="D9" s="769" t="s">
        <v>194</v>
      </c>
      <c r="E9" s="791">
        <v>3.6</v>
      </c>
      <c r="F9" s="791">
        <v>6.4</v>
      </c>
      <c r="G9" s="791">
        <v>4</v>
      </c>
      <c r="H9" s="791">
        <v>3.1</v>
      </c>
      <c r="I9" s="108">
        <f>IFERROR(H9/G9,":")</f>
        <v>0.77500000000000002</v>
      </c>
      <c r="J9" s="843"/>
      <c r="K9" s="342"/>
      <c r="L9" s="106"/>
      <c r="M9" s="1426"/>
      <c r="N9" s="1427"/>
      <c r="O9" s="1427"/>
      <c r="P9" s="1427"/>
      <c r="Q9" s="1428"/>
      <c r="R9" s="1429"/>
      <c r="S9" s="1427"/>
      <c r="T9" s="1427"/>
      <c r="U9" s="1427"/>
      <c r="V9" s="1427"/>
      <c r="W9" s="1427"/>
      <c r="X9" s="1427"/>
      <c r="Y9" s="1427"/>
    </row>
    <row r="10" spans="1:25" ht="12.75" customHeight="1" x14ac:dyDescent="0.2">
      <c r="A10" s="339"/>
      <c r="B10" s="339"/>
      <c r="C10" s="107" t="s">
        <v>195</v>
      </c>
      <c r="D10" s="769" t="s">
        <v>195</v>
      </c>
      <c r="E10" s="791">
        <v>5.6</v>
      </c>
      <c r="F10" s="791">
        <v>9.6</v>
      </c>
      <c r="G10" s="791">
        <v>6.1</v>
      </c>
      <c r="H10" s="791">
        <v>5</v>
      </c>
      <c r="I10" s="108">
        <f t="shared" ref="I10:I39" si="0">IFERROR(H10/G10,":")</f>
        <v>0.81967213114754101</v>
      </c>
      <c r="J10" s="843"/>
      <c r="K10" s="343"/>
      <c r="L10" s="98"/>
      <c r="M10" s="1426"/>
      <c r="P10" s="1427"/>
      <c r="Q10" s="1430"/>
      <c r="R10" s="1429"/>
    </row>
    <row r="11" spans="1:25" ht="12.75" customHeight="1" x14ac:dyDescent="0.2">
      <c r="A11" s="339"/>
      <c r="B11" s="339"/>
      <c r="C11" s="107" t="s">
        <v>196</v>
      </c>
      <c r="D11" s="769" t="s">
        <v>196</v>
      </c>
      <c r="E11" s="791">
        <v>7.1</v>
      </c>
      <c r="F11" s="791">
        <v>22.7</v>
      </c>
      <c r="G11" s="791">
        <v>7.2</v>
      </c>
      <c r="H11" s="791">
        <v>7</v>
      </c>
      <c r="I11" s="108">
        <f t="shared" si="0"/>
        <v>0.97222222222222221</v>
      </c>
      <c r="J11" s="843"/>
      <c r="K11" s="343"/>
      <c r="L11" s="98"/>
      <c r="M11" s="1426"/>
      <c r="P11" s="1427"/>
      <c r="Q11" s="1430"/>
      <c r="R11" s="1429"/>
    </row>
    <row r="12" spans="1:25" ht="12.75" customHeight="1" x14ac:dyDescent="0.2">
      <c r="A12" s="339"/>
      <c r="B12" s="339"/>
      <c r="C12" s="107" t="s">
        <v>368</v>
      </c>
      <c r="D12" s="769" t="s">
        <v>368</v>
      </c>
      <c r="E12" s="791">
        <v>10.3</v>
      </c>
      <c r="F12" s="791">
        <v>25.5</v>
      </c>
      <c r="G12" s="791">
        <v>9.5</v>
      </c>
      <c r="H12" s="791">
        <v>11.2</v>
      </c>
      <c r="I12" s="108">
        <f t="shared" si="0"/>
        <v>1.1789473684210525</v>
      </c>
      <c r="J12" s="843"/>
      <c r="K12" s="343"/>
      <c r="L12" s="98"/>
      <c r="M12" s="1426"/>
      <c r="O12" s="1431"/>
      <c r="P12" s="1427"/>
      <c r="Q12" s="1430"/>
      <c r="R12" s="1429"/>
    </row>
    <row r="13" spans="1:25" ht="12.75" customHeight="1" x14ac:dyDescent="0.2">
      <c r="A13" s="339"/>
      <c r="B13" s="339"/>
      <c r="C13" s="107"/>
      <c r="D13" s="769" t="s">
        <v>376</v>
      </c>
      <c r="E13" s="791">
        <v>10.5</v>
      </c>
      <c r="F13" s="791">
        <v>25</v>
      </c>
      <c r="G13" s="791">
        <v>9.6999999999999993</v>
      </c>
      <c r="H13" s="791">
        <v>11.6</v>
      </c>
      <c r="I13" s="108">
        <f t="shared" si="0"/>
        <v>1.1958762886597938</v>
      </c>
      <c r="J13" s="843"/>
      <c r="K13" s="343"/>
      <c r="L13" s="98"/>
      <c r="M13" s="1426"/>
      <c r="O13" s="1431"/>
      <c r="Q13" s="1430"/>
      <c r="R13" s="1429"/>
    </row>
    <row r="14" spans="1:25" ht="12.75" customHeight="1" x14ac:dyDescent="0.2">
      <c r="A14" s="339"/>
      <c r="B14" s="339"/>
      <c r="C14" s="107" t="s">
        <v>197</v>
      </c>
      <c r="D14" s="769" t="s">
        <v>197</v>
      </c>
      <c r="E14" s="791">
        <v>7.2</v>
      </c>
      <c r="F14" s="791">
        <v>14.9</v>
      </c>
      <c r="G14" s="791">
        <v>7</v>
      </c>
      <c r="H14" s="791">
        <v>7.5</v>
      </c>
      <c r="I14" s="108">
        <f t="shared" si="0"/>
        <v>1.0714285714285714</v>
      </c>
      <c r="J14" s="843"/>
      <c r="K14" s="343"/>
      <c r="L14" s="98"/>
      <c r="M14" s="1426"/>
      <c r="O14" s="1431"/>
      <c r="Q14" s="1430"/>
      <c r="R14" s="1429"/>
    </row>
    <row r="15" spans="1:25" ht="12.75" customHeight="1" x14ac:dyDescent="0.2">
      <c r="A15" s="339"/>
      <c r="B15" s="339"/>
      <c r="C15" s="107" t="s">
        <v>369</v>
      </c>
      <c r="D15" s="769" t="s">
        <v>377</v>
      </c>
      <c r="E15" s="791">
        <v>6.4</v>
      </c>
      <c r="F15" s="791">
        <v>9.1999999999999993</v>
      </c>
      <c r="G15" s="791">
        <v>5.8</v>
      </c>
      <c r="H15" s="791">
        <v>7.2</v>
      </c>
      <c r="I15" s="108">
        <f t="shared" si="0"/>
        <v>1.2413793103448276</v>
      </c>
      <c r="J15" s="843"/>
      <c r="K15" s="343"/>
      <c r="L15" s="98"/>
      <c r="M15" s="1426"/>
      <c r="P15" s="1427"/>
      <c r="Q15" s="1430"/>
      <c r="R15" s="1429"/>
    </row>
    <row r="16" spans="1:25" ht="12.75" customHeight="1" x14ac:dyDescent="0.2">
      <c r="A16" s="339"/>
      <c r="B16" s="339"/>
      <c r="C16" s="107" t="s">
        <v>198</v>
      </c>
      <c r="D16" s="769" t="s">
        <v>198</v>
      </c>
      <c r="E16" s="791">
        <v>16.7</v>
      </c>
      <c r="F16" s="791">
        <v>37.200000000000003</v>
      </c>
      <c r="G16" s="791">
        <v>15.1</v>
      </c>
      <c r="H16" s="791">
        <v>18.5</v>
      </c>
      <c r="I16" s="108">
        <f t="shared" si="0"/>
        <v>1.2251655629139073</v>
      </c>
      <c r="J16" s="843"/>
      <c r="K16" s="343"/>
      <c r="L16" s="98"/>
      <c r="M16" s="1426"/>
      <c r="P16" s="1427"/>
      <c r="Q16" s="1430"/>
      <c r="R16" s="1429"/>
    </row>
    <row r="17" spans="1:25" ht="12.75" customHeight="1" x14ac:dyDescent="0.2">
      <c r="A17" s="339"/>
      <c r="B17" s="339"/>
      <c r="C17" s="107" t="s">
        <v>370</v>
      </c>
      <c r="D17" s="769" t="s">
        <v>370</v>
      </c>
      <c r="E17" s="791">
        <v>5.4</v>
      </c>
      <c r="F17" s="791">
        <v>11.4</v>
      </c>
      <c r="G17" s="791">
        <v>6.3</v>
      </c>
      <c r="H17" s="791">
        <v>4.4000000000000004</v>
      </c>
      <c r="I17" s="108">
        <f t="shared" si="0"/>
        <v>0.69841269841269848</v>
      </c>
      <c r="J17" s="843"/>
      <c r="K17" s="343"/>
      <c r="L17" s="98"/>
      <c r="M17" s="1426"/>
      <c r="P17" s="1427"/>
      <c r="Q17" s="1430"/>
      <c r="R17" s="1429"/>
    </row>
    <row r="18" spans="1:25" ht="12.75" customHeight="1" x14ac:dyDescent="0.2">
      <c r="A18" s="339"/>
      <c r="B18" s="339"/>
      <c r="C18" s="107" t="s">
        <v>199</v>
      </c>
      <c r="D18" s="769" t="s">
        <v>199</v>
      </c>
      <c r="E18" s="791">
        <v>8.6999999999999993</v>
      </c>
      <c r="F18" s="791">
        <v>20.5</v>
      </c>
      <c r="G18" s="791">
        <v>8.8000000000000007</v>
      </c>
      <c r="H18" s="791">
        <v>8.6</v>
      </c>
      <c r="I18" s="108">
        <f t="shared" si="0"/>
        <v>0.97727272727272718</v>
      </c>
      <c r="J18" s="843"/>
      <c r="K18" s="343"/>
      <c r="L18" s="98"/>
      <c r="M18" s="1426"/>
      <c r="N18" s="1432"/>
      <c r="Q18" s="1430"/>
      <c r="R18" s="1429"/>
    </row>
    <row r="19" spans="1:25" ht="12.75" customHeight="1" x14ac:dyDescent="0.2">
      <c r="A19" s="339"/>
      <c r="B19" s="339"/>
      <c r="C19" s="107" t="s">
        <v>200</v>
      </c>
      <c r="D19" s="769" t="s">
        <v>200</v>
      </c>
      <c r="E19" s="791">
        <v>9.6999999999999993</v>
      </c>
      <c r="F19" s="791">
        <v>22.5</v>
      </c>
      <c r="G19" s="791">
        <v>9.8000000000000007</v>
      </c>
      <c r="H19" s="791">
        <v>9.5</v>
      </c>
      <c r="I19" s="108">
        <f t="shared" si="0"/>
        <v>0.96938775510204078</v>
      </c>
      <c r="J19" s="843"/>
      <c r="K19" s="343"/>
      <c r="L19" s="98"/>
      <c r="M19" s="1426"/>
      <c r="N19" s="1432"/>
      <c r="Q19" s="1430"/>
      <c r="R19" s="1429"/>
    </row>
    <row r="20" spans="1:25" s="111" customFormat="1" ht="12.75" customHeight="1" x14ac:dyDescent="0.2">
      <c r="A20" s="385"/>
      <c r="B20" s="339"/>
      <c r="C20" s="107" t="s">
        <v>352</v>
      </c>
      <c r="D20" s="769" t="s">
        <v>371</v>
      </c>
      <c r="E20" s="791">
        <v>21</v>
      </c>
      <c r="F20" s="791">
        <v>42.8</v>
      </c>
      <c r="G20" s="791">
        <v>17.5</v>
      </c>
      <c r="H20" s="791">
        <v>25.3</v>
      </c>
      <c r="I20" s="108">
        <f t="shared" si="0"/>
        <v>1.4457142857142857</v>
      </c>
      <c r="J20" s="844"/>
      <c r="K20" s="344"/>
      <c r="L20" s="110"/>
      <c r="M20" s="1426"/>
      <c r="N20" s="1433"/>
      <c r="O20" s="1433"/>
      <c r="P20" s="1433"/>
      <c r="Q20" s="1434"/>
      <c r="R20" s="1429"/>
      <c r="S20" s="1433"/>
      <c r="T20" s="1433"/>
      <c r="U20" s="1433"/>
      <c r="V20" s="1433"/>
      <c r="W20" s="1433"/>
      <c r="X20" s="1433"/>
      <c r="Y20" s="1433"/>
    </row>
    <row r="21" spans="1:25" ht="12.75" customHeight="1" x14ac:dyDescent="0.2">
      <c r="A21" s="339"/>
      <c r="B21" s="339"/>
      <c r="C21" s="107" t="s">
        <v>201</v>
      </c>
      <c r="D21" s="769" t="s">
        <v>378</v>
      </c>
      <c r="E21" s="791">
        <v>4.7</v>
      </c>
      <c r="F21" s="791">
        <v>8.5</v>
      </c>
      <c r="G21" s="791">
        <v>4.3</v>
      </c>
      <c r="H21" s="791">
        <v>5.0999999999999996</v>
      </c>
      <c r="I21" s="108">
        <f t="shared" si="0"/>
        <v>1.1860465116279069</v>
      </c>
      <c r="J21" s="843"/>
      <c r="K21" s="343"/>
      <c r="L21" s="98"/>
      <c r="M21" s="1426"/>
      <c r="Q21" s="1430"/>
      <c r="R21" s="1429"/>
    </row>
    <row r="22" spans="1:25" s="113" customFormat="1" ht="12.75" customHeight="1" x14ac:dyDescent="0.2">
      <c r="A22" s="386"/>
      <c r="B22" s="339"/>
      <c r="C22" s="107" t="s">
        <v>202</v>
      </c>
      <c r="D22" s="769" t="s">
        <v>202</v>
      </c>
      <c r="E22" s="791">
        <v>6.1</v>
      </c>
      <c r="F22" s="791">
        <v>14.8</v>
      </c>
      <c r="G22" s="791">
        <v>6.8</v>
      </c>
      <c r="H22" s="791">
        <v>5.0999999999999996</v>
      </c>
      <c r="I22" s="108">
        <f t="shared" si="0"/>
        <v>0.75</v>
      </c>
      <c r="J22" s="844"/>
      <c r="K22" s="345"/>
      <c r="L22" s="112"/>
      <c r="M22" s="1426"/>
      <c r="N22" s="1435"/>
      <c r="O22" s="1435"/>
      <c r="P22" s="1435"/>
      <c r="Q22" s="1436"/>
      <c r="R22" s="1429"/>
      <c r="S22" s="1435"/>
      <c r="T22" s="1435"/>
      <c r="U22" s="1435"/>
      <c r="V22" s="1435"/>
      <c r="W22" s="1435"/>
      <c r="X22" s="1435"/>
      <c r="Y22" s="1435"/>
    </row>
    <row r="23" spans="1:25" s="115" customFormat="1" ht="12.75" customHeight="1" x14ac:dyDescent="0.2">
      <c r="A23" s="346"/>
      <c r="B23" s="346"/>
      <c r="C23" s="107" t="s">
        <v>203</v>
      </c>
      <c r="D23" s="769" t="s">
        <v>203</v>
      </c>
      <c r="E23" s="791">
        <v>11.1</v>
      </c>
      <c r="F23" s="791">
        <v>35.700000000000003</v>
      </c>
      <c r="G23" s="791">
        <v>10.1</v>
      </c>
      <c r="H23" s="791">
        <v>12.5</v>
      </c>
      <c r="I23" s="108">
        <f t="shared" si="0"/>
        <v>1.2376237623762376</v>
      </c>
      <c r="J23" s="843"/>
      <c r="K23" s="343"/>
      <c r="L23" s="114"/>
      <c r="M23" s="1426"/>
      <c r="N23" s="1432"/>
      <c r="O23" s="1432"/>
      <c r="P23" s="1432"/>
      <c r="Q23" s="1430"/>
      <c r="R23" s="1429"/>
      <c r="S23" s="1432"/>
      <c r="T23" s="1432"/>
      <c r="U23" s="1432"/>
      <c r="V23" s="1432"/>
      <c r="W23" s="1432"/>
      <c r="X23" s="1432"/>
      <c r="Y23" s="1432"/>
    </row>
    <row r="24" spans="1:25" ht="12.75" customHeight="1" x14ac:dyDescent="0.2">
      <c r="A24" s="339"/>
      <c r="B24" s="339"/>
      <c r="C24" s="107" t="s">
        <v>204</v>
      </c>
      <c r="D24" s="769" t="s">
        <v>204</v>
      </c>
      <c r="E24" s="791">
        <v>6</v>
      </c>
      <c r="F24" s="791">
        <v>17.100000000000001</v>
      </c>
      <c r="G24" s="791">
        <v>6.2</v>
      </c>
      <c r="H24" s="791">
        <v>5.8</v>
      </c>
      <c r="I24" s="108">
        <f t="shared" si="0"/>
        <v>0.93548387096774188</v>
      </c>
      <c r="J24" s="843"/>
      <c r="K24" s="343"/>
      <c r="L24" s="98"/>
      <c r="M24" s="1426"/>
      <c r="Q24" s="1430"/>
      <c r="R24" s="1429"/>
    </row>
    <row r="25" spans="1:25" ht="12.75" customHeight="1" x14ac:dyDescent="0.2">
      <c r="A25" s="339"/>
      <c r="B25" s="339"/>
      <c r="C25" s="107" t="s">
        <v>205</v>
      </c>
      <c r="D25" s="769" t="s">
        <v>205</v>
      </c>
      <c r="E25" s="791">
        <v>4.0999999999999996</v>
      </c>
      <c r="F25" s="791">
        <v>11.9</v>
      </c>
      <c r="G25" s="791">
        <v>3.9</v>
      </c>
      <c r="H25" s="791">
        <v>4.4000000000000004</v>
      </c>
      <c r="I25" s="108">
        <f t="shared" si="0"/>
        <v>1.1282051282051284</v>
      </c>
      <c r="J25" s="843"/>
      <c r="K25" s="343"/>
      <c r="L25" s="98"/>
      <c r="M25" s="1426"/>
      <c r="Q25" s="1430"/>
      <c r="R25" s="1429"/>
    </row>
    <row r="26" spans="1:25" s="117" customFormat="1" ht="12.75" customHeight="1" x14ac:dyDescent="0.2">
      <c r="A26" s="347"/>
      <c r="B26" s="347"/>
      <c r="C26" s="105" t="s">
        <v>73</v>
      </c>
      <c r="D26" s="845" t="s">
        <v>73</v>
      </c>
      <c r="E26" s="846">
        <v>8.6</v>
      </c>
      <c r="F26" s="846">
        <v>25.7</v>
      </c>
      <c r="G26" s="846">
        <v>7.8</v>
      </c>
      <c r="H26" s="846">
        <v>9.3000000000000007</v>
      </c>
      <c r="I26" s="847">
        <f t="shared" si="0"/>
        <v>1.1923076923076925</v>
      </c>
      <c r="J26" s="844"/>
      <c r="K26" s="348"/>
      <c r="L26" s="116"/>
      <c r="M26" s="1426"/>
      <c r="N26" s="1437"/>
      <c r="O26" s="1437"/>
      <c r="P26" s="1437"/>
      <c r="Q26" s="1436"/>
      <c r="R26" s="1429"/>
      <c r="S26" s="1437"/>
      <c r="T26" s="1437"/>
      <c r="U26" s="1437"/>
      <c r="V26" s="1437"/>
      <c r="W26" s="1437"/>
      <c r="X26" s="1437"/>
      <c r="Y26" s="1437"/>
    </row>
    <row r="27" spans="1:25" s="119" customFormat="1" ht="12.75" customHeight="1" x14ac:dyDescent="0.2">
      <c r="A27" s="349"/>
      <c r="B27" s="387"/>
      <c r="C27" s="391" t="s">
        <v>206</v>
      </c>
      <c r="D27" s="770" t="s">
        <v>206</v>
      </c>
      <c r="E27" s="792">
        <v>8.9</v>
      </c>
      <c r="F27" s="792">
        <v>18.7</v>
      </c>
      <c r="G27" s="792">
        <v>8.6</v>
      </c>
      <c r="H27" s="792">
        <v>9.3000000000000007</v>
      </c>
      <c r="I27" s="848">
        <f t="shared" si="0"/>
        <v>1.0813953488372094</v>
      </c>
      <c r="J27" s="849"/>
      <c r="K27" s="350"/>
      <c r="L27" s="118"/>
      <c r="M27" s="1426"/>
      <c r="N27" s="1438"/>
      <c r="O27" s="1438"/>
      <c r="P27" s="1438"/>
      <c r="Q27" s="1423"/>
      <c r="R27" s="1438"/>
      <c r="S27" s="1438"/>
      <c r="T27" s="1438"/>
      <c r="U27" s="1438"/>
      <c r="V27" s="1438"/>
      <c r="W27" s="1438"/>
      <c r="X27" s="1438"/>
      <c r="Y27" s="1438"/>
    </row>
    <row r="28" spans="1:25" ht="12.75" customHeight="1" x14ac:dyDescent="0.2">
      <c r="A28" s="339"/>
      <c r="B28" s="339"/>
      <c r="C28" s="107" t="s">
        <v>207</v>
      </c>
      <c r="D28" s="769" t="s">
        <v>207</v>
      </c>
      <c r="E28" s="791">
        <v>6.1</v>
      </c>
      <c r="F28" s="791">
        <v>12.4</v>
      </c>
      <c r="G28" s="791">
        <v>6.4</v>
      </c>
      <c r="H28" s="791">
        <v>5.7</v>
      </c>
      <c r="I28" s="108">
        <f t="shared" si="0"/>
        <v>0.890625</v>
      </c>
      <c r="J28" s="843"/>
      <c r="K28" s="343"/>
      <c r="L28" s="98"/>
      <c r="M28" s="1426"/>
    </row>
    <row r="29" spans="1:25" ht="12.75" customHeight="1" x14ac:dyDescent="0.2">
      <c r="A29" s="339"/>
      <c r="B29" s="339"/>
      <c r="C29" s="107" t="s">
        <v>208</v>
      </c>
      <c r="D29" s="769" t="s">
        <v>208</v>
      </c>
      <c r="E29" s="791">
        <v>5.7</v>
      </c>
      <c r="F29" s="791">
        <v>11.7</v>
      </c>
      <c r="G29" s="791">
        <v>5.5</v>
      </c>
      <c r="H29" s="791">
        <v>6</v>
      </c>
      <c r="I29" s="108">
        <f t="shared" si="0"/>
        <v>1.0909090909090908</v>
      </c>
      <c r="J29" s="843"/>
      <c r="K29" s="343"/>
      <c r="L29" s="98"/>
      <c r="M29" s="1426"/>
    </row>
    <row r="30" spans="1:25" ht="12.75" customHeight="1" x14ac:dyDescent="0.2">
      <c r="A30" s="339"/>
      <c r="B30" s="339"/>
      <c r="C30" s="107" t="s">
        <v>354</v>
      </c>
      <c r="D30" s="769" t="s">
        <v>373</v>
      </c>
      <c r="E30" s="791">
        <v>4.2</v>
      </c>
      <c r="F30" s="791">
        <v>11</v>
      </c>
      <c r="G30" s="791">
        <v>3.8</v>
      </c>
      <c r="H30" s="791">
        <v>4.5999999999999996</v>
      </c>
      <c r="I30" s="108">
        <f t="shared" si="0"/>
        <v>1.2105263157894737</v>
      </c>
      <c r="J30" s="843"/>
      <c r="K30" s="343"/>
      <c r="L30" s="98"/>
      <c r="M30" s="1426"/>
    </row>
    <row r="31" spans="1:25" ht="12.75" customHeight="1" x14ac:dyDescent="0.2">
      <c r="A31" s="339"/>
      <c r="B31" s="339"/>
      <c r="C31" s="107" t="s">
        <v>341</v>
      </c>
      <c r="D31" s="769" t="s">
        <v>374</v>
      </c>
      <c r="E31" s="791">
        <v>7.9</v>
      </c>
      <c r="F31" s="791">
        <v>10.3</v>
      </c>
      <c r="G31" s="791">
        <v>8.9</v>
      </c>
      <c r="H31" s="791">
        <v>6.9</v>
      </c>
      <c r="I31" s="108">
        <f t="shared" si="0"/>
        <v>0.7752808988764045</v>
      </c>
      <c r="J31" s="843"/>
      <c r="K31" s="343"/>
      <c r="L31" s="98"/>
      <c r="M31" s="1426"/>
    </row>
    <row r="32" spans="1:25" ht="12.75" customHeight="1" x14ac:dyDescent="0.2">
      <c r="A32" s="339"/>
      <c r="B32" s="339"/>
      <c r="C32" s="107" t="s">
        <v>240</v>
      </c>
      <c r="D32" s="769" t="s">
        <v>379</v>
      </c>
      <c r="E32" s="791">
        <v>7.7</v>
      </c>
      <c r="F32" s="791">
        <v>15.3</v>
      </c>
      <c r="G32" s="791">
        <v>9.5</v>
      </c>
      <c r="H32" s="791">
        <v>6</v>
      </c>
      <c r="I32" s="108">
        <f t="shared" si="0"/>
        <v>0.63157894736842102</v>
      </c>
      <c r="J32" s="843"/>
      <c r="K32" s="343"/>
      <c r="L32" s="98"/>
      <c r="M32" s="1426"/>
    </row>
    <row r="33" spans="1:25" s="122" customFormat="1" ht="12.75" customHeight="1" x14ac:dyDescent="0.2">
      <c r="A33" s="388"/>
      <c r="B33" s="339"/>
      <c r="C33" s="107" t="s">
        <v>209</v>
      </c>
      <c r="D33" s="769" t="s">
        <v>209</v>
      </c>
      <c r="E33" s="791">
        <v>4.5999999999999996</v>
      </c>
      <c r="F33" s="791">
        <v>13.8</v>
      </c>
      <c r="G33" s="791">
        <v>4.7</v>
      </c>
      <c r="H33" s="791">
        <v>4.5</v>
      </c>
      <c r="I33" s="108">
        <f t="shared" si="0"/>
        <v>0.95744680851063824</v>
      </c>
      <c r="J33" s="843"/>
      <c r="K33" s="351"/>
      <c r="L33" s="120"/>
      <c r="M33" s="1426"/>
      <c r="N33" s="1439"/>
      <c r="O33" s="1439"/>
      <c r="P33" s="1439"/>
      <c r="Q33" s="1439"/>
      <c r="R33" s="1439"/>
      <c r="S33" s="1439"/>
      <c r="T33" s="1439"/>
      <c r="U33" s="1439"/>
      <c r="V33" s="1439"/>
      <c r="W33" s="1439"/>
      <c r="X33" s="1439"/>
      <c r="Y33" s="1439"/>
    </row>
    <row r="34" spans="1:25" ht="12.75" customHeight="1" x14ac:dyDescent="0.2">
      <c r="A34" s="339"/>
      <c r="B34" s="339"/>
      <c r="C34" s="107" t="s">
        <v>353</v>
      </c>
      <c r="D34" s="769" t="s">
        <v>372</v>
      </c>
      <c r="E34" s="791">
        <v>4.2</v>
      </c>
      <c r="F34" s="791">
        <v>11.8</v>
      </c>
      <c r="G34" s="791">
        <v>4.3</v>
      </c>
      <c r="H34" s="791">
        <v>4.0999999999999996</v>
      </c>
      <c r="I34" s="108">
        <f t="shared" si="0"/>
        <v>0.95348837209302317</v>
      </c>
      <c r="J34" s="843"/>
      <c r="K34" s="343"/>
      <c r="L34" s="98"/>
      <c r="M34" s="1426"/>
    </row>
    <row r="35" spans="1:25" ht="12.75" customHeight="1" x14ac:dyDescent="0.2">
      <c r="A35" s="339"/>
      <c r="B35" s="339"/>
      <c r="C35" s="107" t="s">
        <v>210</v>
      </c>
      <c r="D35" s="769" t="s">
        <v>210</v>
      </c>
      <c r="E35" s="791">
        <v>2.7</v>
      </c>
      <c r="F35" s="791">
        <v>7.5</v>
      </c>
      <c r="G35" s="791">
        <v>2.2999999999999998</v>
      </c>
      <c r="H35" s="791">
        <v>3.3</v>
      </c>
      <c r="I35" s="108">
        <f t="shared" si="0"/>
        <v>1.4347826086956521</v>
      </c>
      <c r="J35" s="843"/>
      <c r="K35" s="343"/>
      <c r="L35" s="98"/>
      <c r="M35" s="1426"/>
    </row>
    <row r="36" spans="1:25" s="113" customFormat="1" ht="12.75" customHeight="1" x14ac:dyDescent="0.2">
      <c r="A36" s="386"/>
      <c r="B36" s="339"/>
      <c r="C36" s="107" t="s">
        <v>375</v>
      </c>
      <c r="D36" s="769" t="s">
        <v>375</v>
      </c>
      <c r="E36" s="791">
        <v>5</v>
      </c>
      <c r="F36" s="791" t="s">
        <v>682</v>
      </c>
      <c r="G36" s="791">
        <v>6</v>
      </c>
      <c r="H36" s="791">
        <v>3.7</v>
      </c>
      <c r="I36" s="108">
        <f t="shared" si="0"/>
        <v>0.6166666666666667</v>
      </c>
      <c r="J36" s="844"/>
      <c r="K36" s="345"/>
      <c r="L36" s="112"/>
      <c r="M36" s="1426"/>
      <c r="N36" s="1435"/>
      <c r="O36" s="1435"/>
      <c r="P36" s="1435"/>
      <c r="Q36" s="1435"/>
      <c r="R36" s="1435"/>
      <c r="S36" s="1435"/>
      <c r="T36" s="1435"/>
      <c r="U36" s="1435"/>
      <c r="V36" s="1435"/>
      <c r="W36" s="1435"/>
      <c r="X36" s="1435"/>
      <c r="Y36" s="1435"/>
    </row>
    <row r="37" spans="1:25" ht="12.75" customHeight="1" x14ac:dyDescent="0.2">
      <c r="A37" s="339"/>
      <c r="B37" s="339"/>
      <c r="C37" s="107" t="s">
        <v>211</v>
      </c>
      <c r="D37" s="769" t="s">
        <v>211</v>
      </c>
      <c r="E37" s="791">
        <v>6.8</v>
      </c>
      <c r="F37" s="791">
        <v>18.2</v>
      </c>
      <c r="G37" s="791">
        <v>6.9</v>
      </c>
      <c r="H37" s="791">
        <v>6.6</v>
      </c>
      <c r="I37" s="108">
        <f t="shared" si="0"/>
        <v>0.9565217391304347</v>
      </c>
      <c r="J37" s="843"/>
      <c r="K37" s="343"/>
      <c r="L37" s="98"/>
      <c r="M37" s="1426"/>
    </row>
    <row r="38" spans="1:25" s="119" customFormat="1" ht="12.75" customHeight="1" x14ac:dyDescent="0.2">
      <c r="A38" s="349"/>
      <c r="B38" s="389"/>
      <c r="C38" s="391" t="s">
        <v>212</v>
      </c>
      <c r="D38" s="770" t="s">
        <v>380</v>
      </c>
      <c r="E38" s="792">
        <v>7.5</v>
      </c>
      <c r="F38" s="792">
        <v>16.600000000000001</v>
      </c>
      <c r="G38" s="792">
        <v>7.3</v>
      </c>
      <c r="H38" s="792">
        <v>7.7</v>
      </c>
      <c r="I38" s="848">
        <f t="shared" si="0"/>
        <v>1.0547945205479452</v>
      </c>
      <c r="J38" s="849"/>
      <c r="K38" s="350"/>
      <c r="L38" s="118"/>
      <c r="M38" s="1426"/>
      <c r="N38" s="1438"/>
      <c r="O38" s="1438"/>
      <c r="P38" s="1438"/>
      <c r="Q38" s="1438"/>
      <c r="R38" s="1438"/>
      <c r="S38" s="1438"/>
      <c r="T38" s="1438"/>
      <c r="U38" s="1438"/>
      <c r="V38" s="1438"/>
      <c r="W38" s="1438"/>
      <c r="X38" s="1438"/>
      <c r="Y38" s="1438"/>
    </row>
    <row r="39" spans="1:25" ht="23.25" customHeight="1" x14ac:dyDescent="0.2">
      <c r="A39" s="339"/>
      <c r="B39" s="339"/>
      <c r="C39" s="107" t="s">
        <v>397</v>
      </c>
      <c r="D39" s="771" t="s">
        <v>397</v>
      </c>
      <c r="E39" s="791">
        <v>4.2</v>
      </c>
      <c r="F39" s="791">
        <v>9.1</v>
      </c>
      <c r="G39" s="791">
        <v>4.3</v>
      </c>
      <c r="H39" s="791">
        <v>4.2</v>
      </c>
      <c r="I39" s="108">
        <f t="shared" si="0"/>
        <v>0.9767441860465117</v>
      </c>
      <c r="J39" s="843"/>
      <c r="K39" s="343"/>
      <c r="L39" s="98"/>
      <c r="M39" s="1426"/>
    </row>
    <row r="40" spans="1:25" s="128" customFormat="1" ht="12" customHeight="1" x14ac:dyDescent="0.2">
      <c r="A40" s="390"/>
      <c r="B40" s="339"/>
      <c r="C40" s="123"/>
      <c r="D40" s="124"/>
      <c r="E40" s="125"/>
      <c r="F40" s="125"/>
      <c r="G40" s="126"/>
      <c r="H40" s="126"/>
      <c r="I40" s="126"/>
      <c r="J40" s="126"/>
      <c r="K40" s="352"/>
      <c r="L40" s="127"/>
      <c r="M40" s="1422"/>
      <c r="N40" s="1440"/>
      <c r="O40" s="1440"/>
      <c r="P40" s="1440"/>
      <c r="Q40" s="1440"/>
      <c r="R40" s="1440"/>
      <c r="S40" s="1440"/>
      <c r="T40" s="1440"/>
      <c r="U40" s="1440"/>
      <c r="V40" s="1440"/>
      <c r="W40" s="1440"/>
      <c r="X40" s="1440"/>
      <c r="Y40" s="1440"/>
    </row>
    <row r="41" spans="1:25" ht="17.25" customHeight="1" x14ac:dyDescent="0.2">
      <c r="A41" s="339"/>
      <c r="B41" s="339"/>
      <c r="C41" s="876"/>
      <c r="D41" s="876"/>
      <c r="E41" s="877"/>
      <c r="F41" s="1709"/>
      <c r="G41" s="1709"/>
      <c r="H41" s="1709"/>
      <c r="I41" s="1709"/>
      <c r="J41" s="1709"/>
      <c r="K41" s="353"/>
      <c r="L41" s="96"/>
    </row>
    <row r="42" spans="1:25" ht="17.25" customHeight="1" x14ac:dyDescent="0.2">
      <c r="A42" s="339"/>
      <c r="B42" s="339"/>
      <c r="C42" s="876"/>
      <c r="D42" s="1717" t="s">
        <v>657</v>
      </c>
      <c r="E42" s="1717"/>
      <c r="F42" s="1717"/>
      <c r="G42" s="878"/>
      <c r="H42" s="878"/>
      <c r="I42" s="1709"/>
      <c r="J42" s="1709"/>
      <c r="K42" s="353"/>
      <c r="L42" s="96"/>
      <c r="N42" s="1441"/>
      <c r="O42" s="1441"/>
      <c r="P42" s="1441"/>
      <c r="Q42" s="1441"/>
      <c r="R42" s="1441"/>
      <c r="T42" s="1432"/>
    </row>
    <row r="43" spans="1:25" ht="17.25" customHeight="1" x14ac:dyDescent="0.2">
      <c r="A43" s="339"/>
      <c r="B43" s="339"/>
      <c r="C43" s="876"/>
      <c r="D43" s="1717"/>
      <c r="E43" s="1717"/>
      <c r="F43" s="1717"/>
      <c r="G43" s="878"/>
      <c r="H43" s="878"/>
      <c r="I43" s="1709"/>
      <c r="J43" s="1709"/>
      <c r="K43" s="353"/>
      <c r="L43" s="96"/>
      <c r="N43" s="1441"/>
      <c r="O43" s="1441"/>
      <c r="P43" s="1441"/>
      <c r="Q43" s="1441"/>
      <c r="R43" s="1441"/>
    </row>
    <row r="44" spans="1:25" ht="17.25" customHeight="1" x14ac:dyDescent="0.2">
      <c r="A44" s="339"/>
      <c r="B44" s="339"/>
      <c r="C44" s="876"/>
      <c r="D44" s="1723" t="s">
        <v>655</v>
      </c>
      <c r="E44" s="1723"/>
      <c r="F44" s="1723"/>
      <c r="G44" s="878"/>
      <c r="H44" s="878"/>
      <c r="I44" s="1709"/>
      <c r="J44" s="1709"/>
      <c r="K44" s="353"/>
      <c r="L44" s="96"/>
      <c r="N44" s="1441"/>
      <c r="O44" s="1441"/>
      <c r="P44" s="1441"/>
      <c r="Q44" s="1441"/>
      <c r="R44" s="1441"/>
    </row>
    <row r="45" spans="1:25" ht="17.25" customHeight="1" x14ac:dyDescent="0.2">
      <c r="A45" s="339"/>
      <c r="B45" s="339"/>
      <c r="C45" s="876"/>
      <c r="D45" s="1723"/>
      <c r="E45" s="1723"/>
      <c r="F45" s="1723"/>
      <c r="G45" s="878"/>
      <c r="H45" s="878"/>
      <c r="I45" s="1709"/>
      <c r="J45" s="1709"/>
      <c r="K45" s="353"/>
      <c r="L45" s="96"/>
    </row>
    <row r="46" spans="1:25" ht="17.25" customHeight="1" x14ac:dyDescent="0.2">
      <c r="A46" s="339"/>
      <c r="B46" s="339"/>
      <c r="C46" s="876"/>
      <c r="D46" s="1723"/>
      <c r="E46" s="1723"/>
      <c r="F46" s="1723"/>
      <c r="G46" s="878"/>
      <c r="H46" s="878"/>
      <c r="I46" s="1709"/>
      <c r="J46" s="1709"/>
      <c r="K46" s="353"/>
      <c r="L46" s="96"/>
      <c r="N46" s="1441"/>
      <c r="O46" s="1441"/>
      <c r="P46" s="1441"/>
      <c r="Q46" s="1441"/>
      <c r="R46" s="1441"/>
      <c r="T46" s="1432"/>
    </row>
    <row r="47" spans="1:25" ht="17.25" customHeight="1" x14ac:dyDescent="0.2">
      <c r="A47" s="339"/>
      <c r="B47" s="339"/>
      <c r="C47" s="876"/>
      <c r="D47" s="1723" t="s">
        <v>658</v>
      </c>
      <c r="E47" s="1723"/>
      <c r="F47" s="1723"/>
      <c r="G47" s="878"/>
      <c r="H47" s="878"/>
      <c r="I47" s="1709"/>
      <c r="J47" s="1709"/>
      <c r="K47" s="353"/>
      <c r="L47" s="96"/>
      <c r="N47" s="1441"/>
      <c r="O47" s="1441"/>
      <c r="P47" s="1441"/>
      <c r="Q47" s="1441"/>
      <c r="R47" s="1441"/>
    </row>
    <row r="48" spans="1:25" ht="17.25" customHeight="1" x14ac:dyDescent="0.2">
      <c r="A48" s="339"/>
      <c r="B48" s="339"/>
      <c r="C48" s="876"/>
      <c r="D48" s="1723"/>
      <c r="E48" s="1723"/>
      <c r="F48" s="1723"/>
      <c r="G48" s="878"/>
      <c r="H48" s="878"/>
      <c r="I48" s="1709"/>
      <c r="J48" s="1709"/>
      <c r="K48" s="353"/>
      <c r="L48" s="96"/>
      <c r="N48" s="1441"/>
      <c r="O48" s="1441"/>
      <c r="P48" s="1441"/>
      <c r="Q48" s="1441"/>
      <c r="R48" s="1441"/>
    </row>
    <row r="49" spans="1:25" ht="17.25" customHeight="1" x14ac:dyDescent="0.2">
      <c r="A49" s="339"/>
      <c r="B49" s="339"/>
      <c r="C49" s="876"/>
      <c r="D49" s="1723"/>
      <c r="E49" s="1723"/>
      <c r="F49" s="1723"/>
      <c r="G49" s="878"/>
      <c r="H49" s="878"/>
      <c r="I49" s="1709"/>
      <c r="J49" s="1709"/>
      <c r="K49" s="353"/>
      <c r="L49" s="96"/>
      <c r="N49" s="1441"/>
      <c r="O49" s="1441"/>
      <c r="P49" s="1441"/>
      <c r="Q49" s="1441"/>
      <c r="R49" s="1441"/>
      <c r="T49" s="1442"/>
      <c r="U49" s="1441"/>
      <c r="V49" s="1441"/>
      <c r="W49" s="1441"/>
      <c r="X49" s="1441"/>
    </row>
    <row r="50" spans="1:25" ht="17.25" customHeight="1" x14ac:dyDescent="0.2">
      <c r="A50" s="339"/>
      <c r="B50" s="339"/>
      <c r="C50" s="876"/>
      <c r="D50" s="1723" t="s">
        <v>656</v>
      </c>
      <c r="E50" s="1723"/>
      <c r="F50" s="1723"/>
      <c r="G50" s="878"/>
      <c r="H50" s="878"/>
      <c r="I50" s="1709"/>
      <c r="J50" s="1709"/>
      <c r="K50" s="353"/>
      <c r="L50" s="96"/>
      <c r="N50" s="1441"/>
      <c r="O50" s="1441"/>
      <c r="P50" s="1441"/>
      <c r="Q50" s="1441"/>
      <c r="R50" s="1441"/>
      <c r="T50" s="1441"/>
      <c r="U50" s="1441"/>
      <c r="V50" s="1441"/>
      <c r="W50" s="1441"/>
      <c r="X50" s="1441"/>
    </row>
    <row r="51" spans="1:25" ht="17.25" customHeight="1" x14ac:dyDescent="0.2">
      <c r="A51" s="339"/>
      <c r="B51" s="339"/>
      <c r="C51" s="876"/>
      <c r="D51" s="1723"/>
      <c r="E51" s="1723"/>
      <c r="F51" s="1723"/>
      <c r="G51" s="878"/>
      <c r="H51" s="878"/>
      <c r="I51" s="1709"/>
      <c r="J51" s="1709"/>
      <c r="K51" s="353"/>
      <c r="L51" s="96"/>
      <c r="N51" s="1441"/>
      <c r="O51" s="1441"/>
      <c r="P51" s="1441"/>
      <c r="Q51" s="1441"/>
      <c r="R51" s="1441"/>
      <c r="T51" s="1441"/>
      <c r="U51" s="1441"/>
      <c r="V51" s="1441"/>
      <c r="W51" s="1441"/>
      <c r="X51" s="1441"/>
    </row>
    <row r="52" spans="1:25" ht="17.25" customHeight="1" x14ac:dyDescent="0.2">
      <c r="A52" s="339"/>
      <c r="B52" s="339"/>
      <c r="C52" s="876"/>
      <c r="D52" s="1723"/>
      <c r="E52" s="1723"/>
      <c r="F52" s="1723"/>
      <c r="G52" s="878"/>
      <c r="H52" s="878"/>
      <c r="I52" s="1709"/>
      <c r="J52" s="1709"/>
      <c r="K52" s="353"/>
      <c r="L52" s="96"/>
    </row>
    <row r="53" spans="1:25" s="122" customFormat="1" ht="17.25" customHeight="1" x14ac:dyDescent="0.2">
      <c r="A53" s="388"/>
      <c r="B53" s="339"/>
      <c r="C53" s="876"/>
      <c r="D53" s="1717" t="s">
        <v>513</v>
      </c>
      <c r="E53" s="1717"/>
      <c r="F53" s="1717"/>
      <c r="G53" s="878"/>
      <c r="H53" s="878"/>
      <c r="I53" s="1709"/>
      <c r="J53" s="1709"/>
      <c r="K53" s="354"/>
      <c r="L53" s="121"/>
      <c r="M53" s="1443"/>
      <c r="N53" s="1444"/>
      <c r="O53" s="1444"/>
      <c r="P53" s="1444"/>
      <c r="Q53" s="1444"/>
      <c r="R53" s="1444"/>
      <c r="S53" s="1439"/>
      <c r="T53" s="1439"/>
      <c r="U53" s="1439"/>
      <c r="V53" s="1439"/>
      <c r="W53" s="1439"/>
      <c r="X53" s="1439"/>
      <c r="Y53" s="1439"/>
    </row>
    <row r="54" spans="1:25" ht="17.25" customHeight="1" x14ac:dyDescent="0.2">
      <c r="A54" s="339"/>
      <c r="B54" s="339"/>
      <c r="C54" s="876"/>
      <c r="D54" s="1717"/>
      <c r="E54" s="1717"/>
      <c r="F54" s="1717"/>
      <c r="G54" s="878"/>
      <c r="H54" s="878"/>
      <c r="I54" s="1709"/>
      <c r="J54" s="1709"/>
      <c r="K54" s="353"/>
      <c r="L54" s="96"/>
      <c r="N54" s="1444"/>
      <c r="O54" s="1444"/>
      <c r="P54" s="1444"/>
      <c r="Q54" s="1444"/>
      <c r="R54" s="1444"/>
    </row>
    <row r="55" spans="1:25" ht="17.25" customHeight="1" x14ac:dyDescent="0.2">
      <c r="A55" s="339"/>
      <c r="B55" s="339"/>
      <c r="C55" s="876"/>
      <c r="D55" s="1717"/>
      <c r="E55" s="1717"/>
      <c r="F55" s="1717"/>
      <c r="G55" s="878"/>
      <c r="H55" s="878"/>
      <c r="I55" s="1709"/>
      <c r="J55" s="1709"/>
      <c r="K55" s="353"/>
      <c r="L55" s="96"/>
      <c r="N55" s="1444"/>
      <c r="O55" s="1444"/>
      <c r="P55" s="1444"/>
      <c r="Q55" s="1444"/>
      <c r="R55" s="1444"/>
    </row>
    <row r="56" spans="1:25" ht="5.25" customHeight="1" x14ac:dyDescent="0.2">
      <c r="A56" s="339"/>
      <c r="B56" s="339"/>
      <c r="C56" s="876"/>
      <c r="D56" s="878"/>
      <c r="E56" s="878"/>
      <c r="F56" s="878"/>
      <c r="G56" s="878"/>
      <c r="H56" s="878"/>
      <c r="I56" s="1709"/>
      <c r="J56" s="1709"/>
      <c r="K56" s="353"/>
      <c r="L56" s="96"/>
    </row>
    <row r="57" spans="1:25" ht="18.75" customHeight="1" x14ac:dyDescent="0.2">
      <c r="A57" s="339"/>
      <c r="B57" s="339"/>
      <c r="C57" s="876"/>
      <c r="D57" s="876"/>
      <c r="E57" s="877"/>
      <c r="F57" s="1709"/>
      <c r="G57" s="1709"/>
      <c r="H57" s="1709"/>
      <c r="I57" s="1709"/>
      <c r="J57" s="1709"/>
      <c r="K57" s="353"/>
      <c r="L57" s="96"/>
      <c r="N57" s="1445"/>
    </row>
    <row r="58" spans="1:25" ht="18.75" customHeight="1" x14ac:dyDescent="0.2">
      <c r="A58" s="339"/>
      <c r="B58" s="339"/>
      <c r="C58" s="1710" t="s">
        <v>659</v>
      </c>
      <c r="D58" s="1710"/>
      <c r="E58" s="1710"/>
      <c r="F58" s="1710"/>
      <c r="G58" s="1710"/>
      <c r="H58" s="1710"/>
      <c r="I58" s="1710"/>
      <c r="J58" s="1710"/>
      <c r="K58" s="820"/>
      <c r="L58" s="96"/>
    </row>
    <row r="59" spans="1:25" ht="11.25" customHeight="1" x14ac:dyDescent="0.2">
      <c r="A59" s="339"/>
      <c r="B59" s="339"/>
      <c r="C59" s="1711" t="s">
        <v>683</v>
      </c>
      <c r="D59" s="1712"/>
      <c r="E59" s="1712"/>
      <c r="F59" s="1712"/>
      <c r="G59" s="1712"/>
      <c r="H59" s="1712"/>
      <c r="I59" s="1712"/>
      <c r="J59" s="1712"/>
      <c r="K59" s="1713"/>
      <c r="L59" s="96"/>
    </row>
    <row r="60" spans="1:25" ht="13.5" customHeight="1" x14ac:dyDescent="0.2">
      <c r="A60" s="339"/>
      <c r="B60" s="339"/>
      <c r="C60" s="1714"/>
      <c r="D60" s="1715"/>
      <c r="E60" s="1715"/>
      <c r="F60" s="129"/>
      <c r="G60" s="130"/>
      <c r="H60" s="130"/>
      <c r="I60" s="1716">
        <v>43009</v>
      </c>
      <c r="J60" s="1716"/>
      <c r="K60" s="476">
        <v>21</v>
      </c>
      <c r="L60" s="96"/>
    </row>
    <row r="62" spans="1:25" ht="15" x14ac:dyDescent="0.2">
      <c r="E62" s="1096"/>
    </row>
  </sheetData>
  <mergeCells count="30">
    <mergeCell ref="I52:J52"/>
    <mergeCell ref="I53:J53"/>
    <mergeCell ref="I54:J54"/>
    <mergeCell ref="C4:J4"/>
    <mergeCell ref="C7:D7"/>
    <mergeCell ref="F41:H41"/>
    <mergeCell ref="I41:J41"/>
    <mergeCell ref="I42:J42"/>
    <mergeCell ref="D42:F43"/>
    <mergeCell ref="D47:F49"/>
    <mergeCell ref="D44:F46"/>
    <mergeCell ref="D50:F52"/>
    <mergeCell ref="I43:J43"/>
    <mergeCell ref="I44:J44"/>
    <mergeCell ref="I45:J45"/>
    <mergeCell ref="I46:J46"/>
    <mergeCell ref="C58:J58"/>
    <mergeCell ref="C59:K59"/>
    <mergeCell ref="C60:E60"/>
    <mergeCell ref="I60:J60"/>
    <mergeCell ref="I55:J55"/>
    <mergeCell ref="I56:J56"/>
    <mergeCell ref="F57:H57"/>
    <mergeCell ref="I57:J57"/>
    <mergeCell ref="D53:F55"/>
    <mergeCell ref="I47:J47"/>
    <mergeCell ref="I48:J48"/>
    <mergeCell ref="I49:J49"/>
    <mergeCell ref="I50:J50"/>
    <mergeCell ref="I51:J51"/>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3"/>
      <c r="C1" s="213"/>
      <c r="D1" s="213"/>
      <c r="E1" s="212"/>
      <c r="F1" s="1469" t="s">
        <v>43</v>
      </c>
      <c r="G1" s="1469"/>
      <c r="H1" s="1469"/>
      <c r="I1" s="4"/>
      <c r="J1" s="4"/>
      <c r="K1" s="4"/>
      <c r="L1" s="4"/>
      <c r="M1" s="4"/>
      <c r="N1" s="4"/>
      <c r="O1" s="4"/>
    </row>
    <row r="2" spans="1:15" ht="13.5" customHeight="1" x14ac:dyDescent="0.2">
      <c r="A2" s="2"/>
      <c r="B2" s="219"/>
      <c r="C2" s="1474"/>
      <c r="D2" s="1474"/>
      <c r="E2" s="1474"/>
      <c r="F2" s="1474"/>
      <c r="G2" s="1474"/>
      <c r="H2" s="4"/>
      <c r="I2" s="4"/>
      <c r="J2" s="4"/>
      <c r="K2" s="4"/>
      <c r="L2" s="4"/>
      <c r="M2" s="4"/>
      <c r="N2" s="4"/>
      <c r="O2" s="4"/>
    </row>
    <row r="3" spans="1:15" x14ac:dyDescent="0.2">
      <c r="A3" s="2"/>
      <c r="B3" s="220"/>
      <c r="C3" s="1474"/>
      <c r="D3" s="1474"/>
      <c r="E3" s="1474"/>
      <c r="F3" s="1474"/>
      <c r="G3" s="1474"/>
      <c r="H3" s="1"/>
      <c r="I3" s="4"/>
      <c r="J3" s="4"/>
      <c r="K3" s="4"/>
      <c r="L3" s="4"/>
      <c r="M3" s="4"/>
      <c r="N3" s="4"/>
      <c r="O3" s="2"/>
    </row>
    <row r="4" spans="1:15" ht="12.75" customHeight="1" x14ac:dyDescent="0.2">
      <c r="A4" s="2"/>
      <c r="B4" s="222"/>
      <c r="C4" s="1467" t="s">
        <v>48</v>
      </c>
      <c r="D4" s="1468"/>
      <c r="E4" s="1468"/>
      <c r="F4" s="1468"/>
      <c r="G4" s="1468"/>
      <c r="H4" s="1468"/>
      <c r="I4" s="4"/>
      <c r="J4" s="4"/>
      <c r="K4" s="4"/>
      <c r="L4" s="4"/>
      <c r="M4" s="17"/>
      <c r="N4" s="4"/>
      <c r="O4" s="2"/>
    </row>
    <row r="5" spans="1:15" s="7" customFormat="1" ht="16.5" customHeight="1" x14ac:dyDescent="0.2">
      <c r="A5" s="6"/>
      <c r="B5" s="221"/>
      <c r="C5" s="1468"/>
      <c r="D5" s="1468"/>
      <c r="E5" s="1468"/>
      <c r="F5" s="1468"/>
      <c r="G5" s="1468"/>
      <c r="H5" s="1468"/>
      <c r="I5" s="4"/>
      <c r="J5" s="4"/>
      <c r="K5" s="4"/>
      <c r="L5" s="4"/>
      <c r="M5" s="17"/>
      <c r="N5" s="4"/>
      <c r="O5" s="6"/>
    </row>
    <row r="6" spans="1:15" ht="11.25" customHeight="1" x14ac:dyDescent="0.2">
      <c r="A6" s="2"/>
      <c r="B6" s="222"/>
      <c r="C6" s="1468"/>
      <c r="D6" s="1468"/>
      <c r="E6" s="1468"/>
      <c r="F6" s="1468"/>
      <c r="G6" s="1468"/>
      <c r="H6" s="1468"/>
      <c r="I6" s="4"/>
      <c r="J6" s="4"/>
      <c r="K6" s="4"/>
      <c r="L6" s="4"/>
      <c r="M6" s="17"/>
      <c r="N6" s="4"/>
      <c r="O6" s="2"/>
    </row>
    <row r="7" spans="1:15" ht="11.25" customHeight="1" x14ac:dyDescent="0.2">
      <c r="A7" s="2"/>
      <c r="B7" s="222"/>
      <c r="C7" s="1468"/>
      <c r="D7" s="1468"/>
      <c r="E7" s="1468"/>
      <c r="F7" s="1468"/>
      <c r="G7" s="1468"/>
      <c r="H7" s="1468"/>
      <c r="I7" s="4"/>
      <c r="J7" s="4"/>
      <c r="K7" s="4"/>
      <c r="L7" s="4"/>
      <c r="M7" s="17"/>
      <c r="N7" s="4"/>
      <c r="O7" s="2"/>
    </row>
    <row r="8" spans="1:15" ht="117" customHeight="1" x14ac:dyDescent="0.2">
      <c r="A8" s="2"/>
      <c r="B8" s="222"/>
      <c r="C8" s="1468"/>
      <c r="D8" s="1468"/>
      <c r="E8" s="1468"/>
      <c r="F8" s="1468"/>
      <c r="G8" s="1468"/>
      <c r="H8" s="1468"/>
      <c r="I8" s="4"/>
      <c r="J8" s="4"/>
      <c r="K8" s="4"/>
      <c r="L8" s="4"/>
      <c r="M8" s="17"/>
      <c r="N8" s="4"/>
      <c r="O8" s="2"/>
    </row>
    <row r="9" spans="1:15" ht="10.5" customHeight="1" x14ac:dyDescent="0.2">
      <c r="A9" s="2"/>
      <c r="B9" s="222"/>
      <c r="C9" s="1468"/>
      <c r="D9" s="1468"/>
      <c r="E9" s="1468"/>
      <c r="F9" s="1468"/>
      <c r="G9" s="1468"/>
      <c r="H9" s="1468"/>
      <c r="I9" s="4"/>
      <c r="J9" s="4"/>
      <c r="K9" s="4"/>
      <c r="L9" s="4"/>
      <c r="M9" s="17"/>
      <c r="N9" s="3"/>
      <c r="O9" s="2"/>
    </row>
    <row r="10" spans="1:15" ht="11.25" customHeight="1" x14ac:dyDescent="0.2">
      <c r="A10" s="2"/>
      <c r="B10" s="222"/>
      <c r="C10" s="1468"/>
      <c r="D10" s="1468"/>
      <c r="E10" s="1468"/>
      <c r="F10" s="1468"/>
      <c r="G10" s="1468"/>
      <c r="H10" s="1468"/>
      <c r="I10" s="4"/>
      <c r="J10" s="4"/>
      <c r="K10" s="4"/>
      <c r="L10" s="4"/>
      <c r="M10" s="17"/>
      <c r="N10" s="3"/>
      <c r="O10" s="2"/>
    </row>
    <row r="11" spans="1:15" ht="3.75" customHeight="1" x14ac:dyDescent="0.2">
      <c r="A11" s="2"/>
      <c r="B11" s="222"/>
      <c r="C11" s="1468"/>
      <c r="D11" s="1468"/>
      <c r="E11" s="1468"/>
      <c r="F11" s="1468"/>
      <c r="G11" s="1468"/>
      <c r="H11" s="1468"/>
      <c r="I11" s="4"/>
      <c r="J11" s="4"/>
      <c r="K11" s="4"/>
      <c r="L11" s="4"/>
      <c r="M11" s="17"/>
      <c r="N11" s="3"/>
      <c r="O11" s="2"/>
    </row>
    <row r="12" spans="1:15" ht="11.25" customHeight="1" x14ac:dyDescent="0.2">
      <c r="A12" s="2"/>
      <c r="B12" s="222"/>
      <c r="C12" s="1468"/>
      <c r="D12" s="1468"/>
      <c r="E12" s="1468"/>
      <c r="F12" s="1468"/>
      <c r="G12" s="1468"/>
      <c r="H12" s="1468"/>
      <c r="I12" s="4"/>
      <c r="J12" s="4"/>
      <c r="K12" s="4"/>
      <c r="L12" s="4"/>
      <c r="M12" s="17"/>
      <c r="N12" s="3"/>
      <c r="O12" s="2"/>
    </row>
    <row r="13" spans="1:15" ht="11.25" customHeight="1" x14ac:dyDescent="0.2">
      <c r="A13" s="2"/>
      <c r="B13" s="222"/>
      <c r="C13" s="1468"/>
      <c r="D13" s="1468"/>
      <c r="E13" s="1468"/>
      <c r="F13" s="1468"/>
      <c r="G13" s="1468"/>
      <c r="H13" s="1468"/>
      <c r="I13" s="4"/>
      <c r="J13" s="4"/>
      <c r="K13" s="4"/>
      <c r="L13" s="4"/>
      <c r="M13" s="17"/>
      <c r="N13" s="3"/>
      <c r="O13" s="2"/>
    </row>
    <row r="14" spans="1:15" ht="15.75" customHeight="1" x14ac:dyDescent="0.2">
      <c r="A14" s="2"/>
      <c r="B14" s="222"/>
      <c r="C14" s="1468"/>
      <c r="D14" s="1468"/>
      <c r="E14" s="1468"/>
      <c r="F14" s="1468"/>
      <c r="G14" s="1468"/>
      <c r="H14" s="1468"/>
      <c r="I14" s="4"/>
      <c r="J14" s="4"/>
      <c r="K14" s="4"/>
      <c r="L14" s="4"/>
      <c r="M14" s="17"/>
      <c r="N14" s="3"/>
      <c r="O14" s="2"/>
    </row>
    <row r="15" spans="1:15" ht="22.5" customHeight="1" x14ac:dyDescent="0.2">
      <c r="A15" s="2"/>
      <c r="B15" s="222"/>
      <c r="C15" s="1468"/>
      <c r="D15" s="1468"/>
      <c r="E15" s="1468"/>
      <c r="F15" s="1468"/>
      <c r="G15" s="1468"/>
      <c r="H15" s="1468"/>
      <c r="I15" s="4"/>
      <c r="J15" s="4"/>
      <c r="K15" s="4"/>
      <c r="L15" s="4"/>
      <c r="M15" s="17"/>
      <c r="N15" s="3"/>
      <c r="O15" s="2"/>
    </row>
    <row r="16" spans="1:15" ht="11.25" customHeight="1" x14ac:dyDescent="0.2">
      <c r="A16" s="2"/>
      <c r="B16" s="222"/>
      <c r="C16" s="1468"/>
      <c r="D16" s="1468"/>
      <c r="E16" s="1468"/>
      <c r="F16" s="1468"/>
      <c r="G16" s="1468"/>
      <c r="H16" s="1468"/>
      <c r="I16" s="4"/>
      <c r="J16" s="4"/>
      <c r="K16" s="4"/>
      <c r="L16" s="4"/>
      <c r="M16" s="17"/>
      <c r="N16" s="3"/>
      <c r="O16" s="2"/>
    </row>
    <row r="17" spans="1:15" ht="11.25" customHeight="1" x14ac:dyDescent="0.2">
      <c r="A17" s="2"/>
      <c r="B17" s="222"/>
      <c r="C17" s="1468"/>
      <c r="D17" s="1468"/>
      <c r="E17" s="1468"/>
      <c r="F17" s="1468"/>
      <c r="G17" s="1468"/>
      <c r="H17" s="1468"/>
      <c r="I17" s="4"/>
      <c r="J17" s="4"/>
      <c r="K17" s="4"/>
      <c r="L17" s="4"/>
      <c r="M17" s="17"/>
      <c r="N17" s="3"/>
      <c r="O17" s="2"/>
    </row>
    <row r="18" spans="1:15" ht="11.25" customHeight="1" x14ac:dyDescent="0.2">
      <c r="A18" s="2"/>
      <c r="B18" s="222"/>
      <c r="C18" s="1468"/>
      <c r="D18" s="1468"/>
      <c r="E18" s="1468"/>
      <c r="F18" s="1468"/>
      <c r="G18" s="1468"/>
      <c r="H18" s="1468"/>
      <c r="I18" s="5"/>
      <c r="J18" s="5"/>
      <c r="K18" s="5"/>
      <c r="L18" s="5"/>
      <c r="M18" s="5"/>
      <c r="N18" s="3"/>
      <c r="O18" s="2"/>
    </row>
    <row r="19" spans="1:15" ht="11.25" customHeight="1" x14ac:dyDescent="0.2">
      <c r="A19" s="2"/>
      <c r="B19" s="222"/>
      <c r="C19" s="1468"/>
      <c r="D19" s="1468"/>
      <c r="E19" s="1468"/>
      <c r="F19" s="1468"/>
      <c r="G19" s="1468"/>
      <c r="H19" s="1468"/>
      <c r="I19" s="18"/>
      <c r="J19" s="18"/>
      <c r="K19" s="18"/>
      <c r="L19" s="18"/>
      <c r="M19" s="18"/>
      <c r="N19" s="3"/>
      <c r="O19" s="2"/>
    </row>
    <row r="20" spans="1:15" ht="11.25" customHeight="1" x14ac:dyDescent="0.2">
      <c r="A20" s="2"/>
      <c r="B20" s="222"/>
      <c r="C20" s="1468"/>
      <c r="D20" s="1468"/>
      <c r="E20" s="1468"/>
      <c r="F20" s="1468"/>
      <c r="G20" s="1468"/>
      <c r="H20" s="1468"/>
      <c r="I20" s="11"/>
      <c r="J20" s="11"/>
      <c r="K20" s="11"/>
      <c r="L20" s="11"/>
      <c r="M20" s="11"/>
      <c r="N20" s="3"/>
      <c r="O20" s="2"/>
    </row>
    <row r="21" spans="1:15" ht="11.25" customHeight="1" x14ac:dyDescent="0.2">
      <c r="A21" s="2"/>
      <c r="B21" s="222"/>
      <c r="C21" s="1468"/>
      <c r="D21" s="1468"/>
      <c r="E21" s="1468"/>
      <c r="F21" s="1468"/>
      <c r="G21" s="1468"/>
      <c r="H21" s="1468"/>
      <c r="I21" s="11"/>
      <c r="J21" s="11"/>
      <c r="K21" s="11"/>
      <c r="L21" s="11"/>
      <c r="M21" s="11"/>
      <c r="N21" s="3"/>
      <c r="O21" s="2"/>
    </row>
    <row r="22" spans="1:15" ht="12" customHeight="1" x14ac:dyDescent="0.2">
      <c r="A22" s="2"/>
      <c r="B22" s="222"/>
      <c r="C22" s="23"/>
      <c r="D22" s="23"/>
      <c r="E22" s="23"/>
      <c r="F22" s="23"/>
      <c r="G22" s="23"/>
      <c r="H22" s="23"/>
      <c r="I22" s="13"/>
      <c r="J22" s="13"/>
      <c r="K22" s="13"/>
      <c r="L22" s="13"/>
      <c r="M22" s="13"/>
      <c r="N22" s="3"/>
      <c r="O22" s="2"/>
    </row>
    <row r="23" spans="1:15" ht="27.75" customHeight="1" x14ac:dyDescent="0.2">
      <c r="A23" s="2"/>
      <c r="B23" s="222"/>
      <c r="C23" s="23"/>
      <c r="D23" s="23"/>
      <c r="E23" s="23"/>
      <c r="F23" s="23"/>
      <c r="G23" s="23"/>
      <c r="H23" s="23"/>
      <c r="I23" s="11"/>
      <c r="J23" s="11"/>
      <c r="K23" s="11"/>
      <c r="L23" s="11"/>
      <c r="M23" s="11"/>
      <c r="N23" s="3"/>
      <c r="O23" s="2"/>
    </row>
    <row r="24" spans="1:15" ht="18" customHeight="1" x14ac:dyDescent="0.2">
      <c r="A24" s="2"/>
      <c r="B24" s="222"/>
      <c r="C24" s="9"/>
      <c r="D24" s="13"/>
      <c r="E24" s="15"/>
      <c r="F24" s="13"/>
      <c r="G24" s="10"/>
      <c r="H24" s="13"/>
      <c r="I24" s="13"/>
      <c r="J24" s="13"/>
      <c r="K24" s="13"/>
      <c r="L24" s="13"/>
      <c r="M24" s="13"/>
      <c r="N24" s="3"/>
      <c r="O24" s="2"/>
    </row>
    <row r="25" spans="1:15" ht="18" customHeight="1" x14ac:dyDescent="0.2">
      <c r="A25" s="2"/>
      <c r="B25" s="222"/>
      <c r="C25" s="12"/>
      <c r="D25" s="13"/>
      <c r="E25" s="8"/>
      <c r="F25" s="11"/>
      <c r="G25" s="10"/>
      <c r="H25" s="11"/>
      <c r="I25" s="11"/>
      <c r="J25" s="11"/>
      <c r="K25" s="11"/>
      <c r="L25" s="11"/>
      <c r="M25" s="11"/>
      <c r="N25" s="3"/>
      <c r="O25" s="2"/>
    </row>
    <row r="26" spans="1:15" x14ac:dyDescent="0.2">
      <c r="A26" s="2"/>
      <c r="B26" s="222"/>
      <c r="C26" s="12"/>
      <c r="D26" s="13"/>
      <c r="E26" s="8"/>
      <c r="F26" s="11"/>
      <c r="G26" s="10"/>
      <c r="H26" s="11"/>
      <c r="I26" s="11"/>
      <c r="J26" s="11"/>
      <c r="K26" s="11"/>
      <c r="L26" s="11"/>
      <c r="M26" s="11"/>
      <c r="N26" s="3"/>
      <c r="O26" s="2"/>
    </row>
    <row r="27" spans="1:15" ht="13.5" customHeight="1" x14ac:dyDescent="0.2">
      <c r="A27" s="2"/>
      <c r="B27" s="222"/>
      <c r="C27" s="12"/>
      <c r="D27" s="13"/>
      <c r="E27" s="8"/>
      <c r="F27" s="11"/>
      <c r="G27" s="10"/>
      <c r="H27" s="306"/>
      <c r="I27" s="307" t="s">
        <v>42</v>
      </c>
      <c r="J27" s="308"/>
      <c r="K27" s="308"/>
      <c r="L27" s="309"/>
      <c r="M27" s="309"/>
      <c r="N27" s="3"/>
      <c r="O27" s="2"/>
    </row>
    <row r="28" spans="1:15" ht="10.5" customHeight="1" x14ac:dyDescent="0.2">
      <c r="A28" s="2"/>
      <c r="B28" s="222"/>
      <c r="C28" s="9"/>
      <c r="D28" s="13"/>
      <c r="E28" s="15"/>
      <c r="F28" s="13"/>
      <c r="G28" s="10"/>
      <c r="H28" s="13"/>
      <c r="I28" s="310"/>
      <c r="J28" s="310"/>
      <c r="K28" s="310"/>
      <c r="L28" s="310"/>
      <c r="M28" s="475"/>
      <c r="N28" s="311"/>
      <c r="O28" s="2"/>
    </row>
    <row r="29" spans="1:15" ht="16.5" customHeight="1" x14ac:dyDescent="0.2">
      <c r="A29" s="2"/>
      <c r="B29" s="222"/>
      <c r="C29" s="9"/>
      <c r="D29" s="13"/>
      <c r="E29" s="15"/>
      <c r="F29" s="13"/>
      <c r="G29" s="10"/>
      <c r="H29" s="13"/>
      <c r="I29" s="13" t="s">
        <v>422</v>
      </c>
      <c r="J29" s="13"/>
      <c r="K29" s="13"/>
      <c r="L29" s="13"/>
      <c r="M29" s="475"/>
      <c r="N29" s="312"/>
      <c r="O29" s="2"/>
    </row>
    <row r="30" spans="1:15" ht="10.5" customHeight="1" x14ac:dyDescent="0.2">
      <c r="A30" s="2"/>
      <c r="B30" s="222"/>
      <c r="C30" s="9"/>
      <c r="D30" s="13"/>
      <c r="E30" s="15"/>
      <c r="F30" s="13"/>
      <c r="G30" s="10"/>
      <c r="H30" s="13"/>
      <c r="I30" s="13"/>
      <c r="J30" s="13"/>
      <c r="K30" s="13"/>
      <c r="L30" s="13"/>
      <c r="M30" s="475"/>
      <c r="N30" s="312"/>
      <c r="O30" s="2"/>
    </row>
    <row r="31" spans="1:15" ht="16.5" customHeight="1" x14ac:dyDescent="0.2">
      <c r="A31" s="2"/>
      <c r="B31" s="222"/>
      <c r="C31" s="12"/>
      <c r="D31" s="13"/>
      <c r="E31" s="8"/>
      <c r="F31" s="11"/>
      <c r="G31" s="10"/>
      <c r="H31" s="11"/>
      <c r="I31" s="1462" t="s">
        <v>46</v>
      </c>
      <c r="J31" s="1462"/>
      <c r="K31" s="1472">
        <f>+capa!H27</f>
        <v>43009</v>
      </c>
      <c r="L31" s="1473"/>
      <c r="M31" s="475"/>
      <c r="N31" s="313"/>
      <c r="O31" s="2"/>
    </row>
    <row r="32" spans="1:15" ht="10.5" customHeight="1" x14ac:dyDescent="0.2">
      <c r="A32" s="2"/>
      <c r="B32" s="222"/>
      <c r="C32" s="12"/>
      <c r="D32" s="13"/>
      <c r="E32" s="8"/>
      <c r="F32" s="11"/>
      <c r="G32" s="10"/>
      <c r="H32" s="11"/>
      <c r="I32" s="208"/>
      <c r="J32" s="208"/>
      <c r="K32" s="207"/>
      <c r="L32" s="207"/>
      <c r="M32" s="475"/>
      <c r="N32" s="313"/>
      <c r="O32" s="2"/>
    </row>
    <row r="33" spans="1:15" ht="16.5" customHeight="1" x14ac:dyDescent="0.2">
      <c r="A33" s="2"/>
      <c r="B33" s="222"/>
      <c r="C33" s="9"/>
      <c r="D33" s="13"/>
      <c r="E33" s="15"/>
      <c r="F33" s="13"/>
      <c r="G33" s="10"/>
      <c r="H33" s="13"/>
      <c r="I33" s="1470" t="s">
        <v>414</v>
      </c>
      <c r="J33" s="1471"/>
      <c r="K33" s="1471"/>
      <c r="L33" s="1471"/>
      <c r="M33" s="475"/>
      <c r="N33" s="312"/>
      <c r="O33" s="2"/>
    </row>
    <row r="34" spans="1:15" s="92" customFormat="1" ht="14.25" customHeight="1" x14ac:dyDescent="0.2">
      <c r="A34" s="2"/>
      <c r="B34" s="222"/>
      <c r="C34" s="9"/>
      <c r="D34" s="13"/>
      <c r="E34" s="15"/>
      <c r="F34" s="13"/>
      <c r="G34" s="1022"/>
      <c r="H34" s="13"/>
      <c r="I34" s="179"/>
      <c r="J34" s="1021"/>
      <c r="K34" s="1021"/>
      <c r="L34" s="1021"/>
      <c r="M34" s="475"/>
      <c r="N34" s="312"/>
      <c r="O34" s="2"/>
    </row>
    <row r="35" spans="1:15" s="92" customFormat="1" ht="20.25" customHeight="1" x14ac:dyDescent="0.2">
      <c r="A35" s="2"/>
      <c r="B35" s="222"/>
      <c r="C35" s="172"/>
      <c r="D35" s="13"/>
      <c r="E35" s="1023"/>
      <c r="F35" s="11"/>
      <c r="G35" s="1022"/>
      <c r="H35" s="11"/>
      <c r="I35" s="1465" t="s">
        <v>416</v>
      </c>
      <c r="J35" s="1465"/>
      <c r="K35" s="1465"/>
      <c r="L35" s="1465"/>
      <c r="M35" s="475"/>
      <c r="N35" s="313"/>
      <c r="O35" s="2"/>
    </row>
    <row r="36" spans="1:15" s="92" customFormat="1" ht="12.75" customHeight="1" x14ac:dyDescent="0.2">
      <c r="A36" s="2"/>
      <c r="B36" s="222"/>
      <c r="C36" s="172"/>
      <c r="D36" s="13"/>
      <c r="E36" s="1023"/>
      <c r="F36" s="11"/>
      <c r="G36" s="1022"/>
      <c r="H36" s="11"/>
      <c r="I36" s="1018" t="s">
        <v>415</v>
      </c>
      <c r="J36" s="1018"/>
      <c r="K36" s="1018"/>
      <c r="L36" s="1018"/>
      <c r="M36" s="475"/>
      <c r="N36" s="313"/>
      <c r="O36" s="2"/>
    </row>
    <row r="37" spans="1:15" s="92" customFormat="1" ht="12.75" customHeight="1" x14ac:dyDescent="0.2">
      <c r="A37" s="2"/>
      <c r="B37" s="222"/>
      <c r="C37" s="172"/>
      <c r="D37" s="13"/>
      <c r="E37" s="1023"/>
      <c r="F37" s="11"/>
      <c r="G37" s="1022"/>
      <c r="H37" s="11"/>
      <c r="I37" s="1466" t="s">
        <v>419</v>
      </c>
      <c r="J37" s="1466"/>
      <c r="K37" s="1466"/>
      <c r="L37" s="1466"/>
      <c r="M37" s="475"/>
      <c r="N37" s="313"/>
      <c r="O37" s="2"/>
    </row>
    <row r="38" spans="1:15" s="92" customFormat="1" ht="20.25" customHeight="1" x14ac:dyDescent="0.2">
      <c r="A38" s="2"/>
      <c r="B38" s="222"/>
      <c r="C38" s="9"/>
      <c r="D38" s="13"/>
      <c r="E38" s="15"/>
      <c r="F38" s="13"/>
      <c r="G38" s="368"/>
      <c r="H38" s="13"/>
      <c r="I38" s="1463" t="s">
        <v>476</v>
      </c>
      <c r="J38" s="1463"/>
      <c r="K38" s="1463"/>
      <c r="L38" s="1018"/>
      <c r="M38" s="475"/>
      <c r="N38" s="312"/>
      <c r="O38" s="2"/>
    </row>
    <row r="39" spans="1:15" ht="19.5" customHeight="1" x14ac:dyDescent="0.2">
      <c r="A39" s="2"/>
      <c r="B39" s="222"/>
      <c r="C39" s="12"/>
      <c r="D39" s="13"/>
      <c r="E39" s="8"/>
      <c r="F39" s="11"/>
      <c r="G39" s="10"/>
      <c r="H39" s="11"/>
      <c r="I39" s="1463" t="s">
        <v>440</v>
      </c>
      <c r="J39" s="1463"/>
      <c r="K39" s="1463"/>
      <c r="L39" s="1463"/>
      <c r="M39" s="475"/>
      <c r="N39" s="313"/>
      <c r="O39" s="2"/>
    </row>
    <row r="40" spans="1:15" ht="14.25" customHeight="1" x14ac:dyDescent="0.2">
      <c r="A40" s="2"/>
      <c r="B40" s="222"/>
      <c r="C40" s="12"/>
      <c r="D40" s="13"/>
      <c r="E40" s="8"/>
      <c r="F40" s="11"/>
      <c r="G40" s="10"/>
      <c r="H40" s="11"/>
      <c r="I40" s="1018"/>
      <c r="J40" s="1018"/>
      <c r="K40" s="1018"/>
      <c r="L40" s="1018"/>
      <c r="M40" s="475"/>
      <c r="N40" s="313"/>
      <c r="O40" s="2"/>
    </row>
    <row r="41" spans="1:15" ht="12.75" customHeight="1" x14ac:dyDescent="0.2">
      <c r="A41" s="2"/>
      <c r="B41" s="222"/>
      <c r="C41" s="12"/>
      <c r="D41" s="13"/>
      <c r="E41" s="8"/>
      <c r="F41" s="11"/>
      <c r="G41" s="10"/>
      <c r="H41" s="11"/>
      <c r="I41" s="1464" t="s">
        <v>51</v>
      </c>
      <c r="J41" s="1464"/>
      <c r="K41" s="1464"/>
      <c r="L41" s="1464"/>
      <c r="M41" s="475"/>
      <c r="N41" s="313"/>
      <c r="O41" s="2"/>
    </row>
    <row r="42" spans="1:15" ht="14.25" customHeight="1" x14ac:dyDescent="0.2">
      <c r="A42" s="2"/>
      <c r="B42" s="222"/>
      <c r="C42" s="9"/>
      <c r="D42" s="13"/>
      <c r="E42" s="15"/>
      <c r="F42" s="13"/>
      <c r="G42" s="10"/>
      <c r="H42" s="13"/>
      <c r="I42" s="1019"/>
      <c r="J42" s="1019"/>
      <c r="K42" s="1019"/>
      <c r="L42" s="1019"/>
      <c r="M42" s="475"/>
      <c r="N42" s="312"/>
      <c r="O42" s="2"/>
    </row>
    <row r="43" spans="1:15" ht="15" customHeight="1" x14ac:dyDescent="0.2">
      <c r="A43" s="2"/>
      <c r="B43" s="222"/>
      <c r="C43" s="12"/>
      <c r="D43" s="13"/>
      <c r="E43" s="8"/>
      <c r="F43" s="11"/>
      <c r="G43" s="10"/>
      <c r="H43" s="11"/>
      <c r="I43" s="1017" t="s">
        <v>23</v>
      </c>
      <c r="J43" s="1017"/>
      <c r="K43" s="1017"/>
      <c r="L43" s="1017"/>
      <c r="M43" s="475"/>
      <c r="N43" s="313"/>
      <c r="O43" s="2"/>
    </row>
    <row r="44" spans="1:15" ht="14.25" customHeight="1" x14ac:dyDescent="0.2">
      <c r="A44" s="2"/>
      <c r="B44" s="222"/>
      <c r="C44" s="12"/>
      <c r="D44" s="13"/>
      <c r="E44" s="8"/>
      <c r="F44" s="11"/>
      <c r="G44" s="10"/>
      <c r="H44" s="11"/>
      <c r="I44" s="206"/>
      <c r="J44" s="206"/>
      <c r="K44" s="206"/>
      <c r="L44" s="206"/>
      <c r="M44" s="475"/>
      <c r="N44" s="313"/>
      <c r="O44" s="2"/>
    </row>
    <row r="45" spans="1:15" ht="16.5" customHeight="1" x14ac:dyDescent="0.2">
      <c r="A45" s="2"/>
      <c r="B45" s="222"/>
      <c r="C45" s="12"/>
      <c r="D45" s="13"/>
      <c r="E45" s="8"/>
      <c r="F45" s="11"/>
      <c r="G45" s="10"/>
      <c r="H45" s="11"/>
      <c r="I45" s="1462" t="s">
        <v>19</v>
      </c>
      <c r="J45" s="1462"/>
      <c r="K45" s="1462"/>
      <c r="L45" s="1462"/>
      <c r="M45" s="475"/>
      <c r="N45" s="313"/>
      <c r="O45" s="2"/>
    </row>
    <row r="46" spans="1:15" ht="14.25" customHeight="1" x14ac:dyDescent="0.2">
      <c r="A46" s="2"/>
      <c r="B46" s="222"/>
      <c r="C46" s="9"/>
      <c r="D46" s="13"/>
      <c r="E46" s="15"/>
      <c r="F46" s="13"/>
      <c r="G46" s="10"/>
      <c r="H46" s="13"/>
      <c r="I46" s="208"/>
      <c r="J46" s="208"/>
      <c r="K46" s="208"/>
      <c r="L46" s="208"/>
      <c r="M46" s="475"/>
      <c r="N46" s="312"/>
      <c r="O46" s="2"/>
    </row>
    <row r="47" spans="1:15" ht="16.5" customHeight="1" x14ac:dyDescent="0.2">
      <c r="A47" s="2"/>
      <c r="B47" s="222"/>
      <c r="C47" s="12"/>
      <c r="D47" s="13"/>
      <c r="E47" s="8"/>
      <c r="F47" s="563"/>
      <c r="G47" s="917"/>
      <c r="H47" s="563"/>
      <c r="I47" s="1461" t="s">
        <v>10</v>
      </c>
      <c r="J47" s="1461"/>
      <c r="K47" s="1461"/>
      <c r="L47" s="1461"/>
      <c r="M47" s="475"/>
      <c r="N47" s="313"/>
      <c r="O47" s="2"/>
    </row>
    <row r="48" spans="1:15" ht="12.75" customHeight="1" x14ac:dyDescent="0.2">
      <c r="A48" s="2"/>
      <c r="B48" s="222"/>
      <c r="C48" s="9"/>
      <c r="D48" s="13"/>
      <c r="E48" s="15"/>
      <c r="F48" s="1020"/>
      <c r="G48" s="917"/>
      <c r="H48" s="1020"/>
      <c r="I48" s="475"/>
      <c r="J48" s="475"/>
      <c r="K48" s="475"/>
      <c r="L48" s="475"/>
      <c r="M48" s="475"/>
      <c r="N48" s="312"/>
      <c r="O48" s="2"/>
    </row>
    <row r="49" spans="1:15" ht="30.75" customHeight="1" x14ac:dyDescent="0.2">
      <c r="A49" s="2"/>
      <c r="B49" s="222"/>
      <c r="C49" s="9"/>
      <c r="D49" s="13"/>
      <c r="E49" s="15"/>
      <c r="F49" s="1020"/>
      <c r="G49" s="917"/>
      <c r="H49" s="1020"/>
      <c r="I49" s="475"/>
      <c r="J49" s="475"/>
      <c r="K49" s="475"/>
      <c r="L49" s="475"/>
      <c r="M49" s="475"/>
      <c r="N49" s="312"/>
      <c r="O49" s="2"/>
    </row>
    <row r="50" spans="1:15" ht="20.25" customHeight="1" x14ac:dyDescent="0.2">
      <c r="A50" s="2"/>
      <c r="B50" s="222"/>
      <c r="C50" s="798"/>
      <c r="D50" s="13"/>
      <c r="E50" s="8"/>
      <c r="F50" s="563"/>
      <c r="G50" s="917"/>
      <c r="H50" s="563"/>
      <c r="I50" s="475"/>
      <c r="J50" s="475"/>
      <c r="K50" s="475"/>
      <c r="L50" s="475"/>
      <c r="M50" s="475"/>
      <c r="N50" s="313"/>
      <c r="O50" s="2"/>
    </row>
    <row r="51" spans="1:15" x14ac:dyDescent="0.2">
      <c r="A51" s="2"/>
      <c r="B51" s="364">
        <v>2</v>
      </c>
      <c r="C51" s="1460">
        <v>43009</v>
      </c>
      <c r="D51" s="1460"/>
      <c r="E51" s="1460"/>
      <c r="F51" s="1460"/>
      <c r="G51" s="1460"/>
      <c r="H51" s="1460"/>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2"/>
      <c r="C1" s="212"/>
      <c r="D1" s="212"/>
      <c r="E1" s="212"/>
      <c r="F1" s="212"/>
      <c r="G1" s="213"/>
      <c r="H1" s="213"/>
      <c r="I1" s="213"/>
      <c r="J1" s="213"/>
      <c r="K1" s="213"/>
      <c r="L1" s="213"/>
      <c r="M1" s="213"/>
      <c r="N1" s="213"/>
      <c r="O1" s="213"/>
      <c r="P1" s="213"/>
      <c r="Q1" s="213"/>
      <c r="R1" s="213"/>
      <c r="S1" s="213"/>
      <c r="T1" s="213"/>
      <c r="U1" s="213"/>
      <c r="V1" s="213"/>
      <c r="W1" s="213"/>
      <c r="X1" s="1548" t="s">
        <v>315</v>
      </c>
      <c r="Y1" s="1548"/>
      <c r="Z1" s="1548"/>
      <c r="AA1" s="1548"/>
      <c r="AB1" s="1548"/>
      <c r="AC1" s="1548"/>
      <c r="AD1" s="1548"/>
      <c r="AE1" s="1548"/>
      <c r="AF1" s="1548"/>
      <c r="AG1" s="2"/>
    </row>
    <row r="2" spans="1:33" ht="6" customHeight="1" x14ac:dyDescent="0.2">
      <c r="A2" s="214"/>
      <c r="B2" s="1551"/>
      <c r="C2" s="1551"/>
      <c r="D2" s="1551"/>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
    </row>
    <row r="3" spans="1:33" ht="12" customHeight="1" x14ac:dyDescent="0.2">
      <c r="A3" s="21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5"/>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4"/>
      <c r="B5" s="4"/>
      <c r="C5" s="8"/>
      <c r="D5" s="8"/>
      <c r="E5" s="8"/>
      <c r="F5" s="1729"/>
      <c r="G5" s="1729"/>
      <c r="H5" s="1729"/>
      <c r="I5" s="1729"/>
      <c r="J5" s="1729"/>
      <c r="K5" s="1729"/>
      <c r="L5" s="1729"/>
      <c r="M5" s="8"/>
      <c r="N5" s="8"/>
      <c r="O5" s="8"/>
      <c r="P5" s="8"/>
      <c r="Q5" s="8"/>
      <c r="R5" s="3"/>
      <c r="S5" s="3"/>
      <c r="T5" s="3"/>
      <c r="U5" s="61"/>
      <c r="V5" s="3"/>
      <c r="W5" s="3"/>
      <c r="X5" s="3"/>
      <c r="Y5" s="3"/>
      <c r="Z5" s="3"/>
      <c r="AA5" s="3"/>
      <c r="AB5" s="3"/>
      <c r="AC5" s="3"/>
      <c r="AD5" s="3"/>
      <c r="AE5" s="3"/>
      <c r="AF5" s="4"/>
      <c r="AG5" s="2"/>
    </row>
    <row r="6" spans="1:33" ht="9.75" customHeight="1" x14ac:dyDescent="0.2">
      <c r="A6" s="214"/>
      <c r="B6" s="4"/>
      <c r="C6" s="8"/>
      <c r="D6" s="8"/>
      <c r="E6" s="10"/>
      <c r="F6" s="1726"/>
      <c r="G6" s="1726"/>
      <c r="H6" s="1726"/>
      <c r="I6" s="1726"/>
      <c r="J6" s="1726"/>
      <c r="K6" s="1726"/>
      <c r="L6" s="1726"/>
      <c r="M6" s="1726"/>
      <c r="N6" s="1726"/>
      <c r="O6" s="1726"/>
      <c r="P6" s="1726"/>
      <c r="Q6" s="1726"/>
      <c r="R6" s="1726"/>
      <c r="S6" s="1726"/>
      <c r="T6" s="1726"/>
      <c r="U6" s="1726"/>
      <c r="V6" s="1726"/>
      <c r="W6" s="10"/>
      <c r="X6" s="1726"/>
      <c r="Y6" s="1726"/>
      <c r="Z6" s="1726"/>
      <c r="AA6" s="1726"/>
      <c r="AB6" s="1726"/>
      <c r="AC6" s="1726"/>
      <c r="AD6" s="1726"/>
      <c r="AE6" s="10"/>
      <c r="AF6" s="4"/>
      <c r="AG6" s="2"/>
    </row>
    <row r="7" spans="1:33" ht="12.75" customHeight="1" x14ac:dyDescent="0.2">
      <c r="A7" s="21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7"/>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4"/>
      <c r="B45" s="4"/>
      <c r="C45" s="8"/>
      <c r="D45" s="8"/>
      <c r="E45" s="10"/>
      <c r="F45" s="1726"/>
      <c r="G45" s="1726"/>
      <c r="H45" s="1726"/>
      <c r="I45" s="1726"/>
      <c r="J45" s="1726"/>
      <c r="K45" s="1726"/>
      <c r="L45" s="1726"/>
      <c r="M45" s="1726"/>
      <c r="N45" s="1726"/>
      <c r="O45" s="1726"/>
      <c r="P45" s="1726"/>
      <c r="Q45" s="1726"/>
      <c r="R45" s="1726"/>
      <c r="S45" s="1726"/>
      <c r="T45" s="1726"/>
      <c r="U45" s="1726"/>
      <c r="V45" s="1726"/>
      <c r="W45" s="10"/>
      <c r="X45" s="1726"/>
      <c r="Y45" s="1726"/>
      <c r="Z45" s="1726"/>
      <c r="AA45" s="1726"/>
      <c r="AB45" s="1726"/>
      <c r="AC45" s="1726"/>
      <c r="AD45" s="1726"/>
      <c r="AE45" s="10"/>
      <c r="AF45" s="4"/>
      <c r="AG45" s="2"/>
    </row>
    <row r="46" spans="1:33" ht="12.75" customHeight="1" x14ac:dyDescent="0.2">
      <c r="A46" s="21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9"/>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4"/>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4"/>
      <c r="B71" s="362">
        <v>22</v>
      </c>
      <c r="C71" s="1727">
        <v>43009</v>
      </c>
      <c r="D71" s="1728"/>
      <c r="E71" s="1728"/>
      <c r="F71" s="1728"/>
      <c r="G71" s="1724"/>
      <c r="H71" s="1725"/>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09" t="s">
        <v>318</v>
      </c>
      <c r="C1" s="1609"/>
      <c r="D1" s="1609"/>
      <c r="E1" s="1609"/>
      <c r="F1" s="1609"/>
      <c r="G1" s="1609"/>
      <c r="H1" s="1609"/>
      <c r="I1" s="213"/>
      <c r="J1" s="213"/>
      <c r="K1" s="213"/>
      <c r="L1" s="213"/>
      <c r="M1" s="213"/>
      <c r="N1" s="213"/>
      <c r="O1" s="213"/>
      <c r="P1" s="213"/>
      <c r="Q1" s="213"/>
      <c r="R1" s="213"/>
      <c r="S1" s="213"/>
      <c r="T1" s="213"/>
      <c r="U1" s="213"/>
      <c r="V1" s="213"/>
      <c r="W1" s="213"/>
      <c r="X1" s="259"/>
      <c r="Y1" s="217"/>
      <c r="Z1" s="217"/>
      <c r="AA1" s="217"/>
      <c r="AB1" s="217"/>
      <c r="AC1" s="217"/>
      <c r="AD1" s="217"/>
      <c r="AE1" s="217"/>
      <c r="AF1" s="217"/>
      <c r="AG1" s="2"/>
    </row>
    <row r="2" spans="1:33" ht="6" customHeight="1" x14ac:dyDescent="0.2">
      <c r="A2" s="2"/>
      <c r="B2" s="1551"/>
      <c r="C2" s="1551"/>
      <c r="D2" s="1551"/>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22"/>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2"/>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1"/>
    </row>
    <row r="5" spans="1:33" ht="3.75" customHeight="1" x14ac:dyDescent="0.2">
      <c r="A5" s="2"/>
      <c r="B5" s="4"/>
      <c r="C5" s="8"/>
      <c r="D5" s="8"/>
      <c r="E5" s="8"/>
      <c r="F5" s="1729"/>
      <c r="G5" s="1729"/>
      <c r="H5" s="1729"/>
      <c r="I5" s="1729"/>
      <c r="J5" s="1729"/>
      <c r="K5" s="1729"/>
      <c r="L5" s="1729"/>
      <c r="M5" s="8"/>
      <c r="N5" s="8"/>
      <c r="O5" s="8"/>
      <c r="P5" s="8"/>
      <c r="Q5" s="8"/>
      <c r="R5" s="3"/>
      <c r="S5" s="3"/>
      <c r="T5" s="3"/>
      <c r="U5" s="61"/>
      <c r="V5" s="3"/>
      <c r="W5" s="3"/>
      <c r="X5" s="3"/>
      <c r="Y5" s="3"/>
      <c r="Z5" s="3"/>
      <c r="AA5" s="3"/>
      <c r="AB5" s="3"/>
      <c r="AC5" s="3"/>
      <c r="AD5" s="3"/>
      <c r="AE5" s="3"/>
      <c r="AF5" s="4"/>
      <c r="AG5" s="222"/>
    </row>
    <row r="6" spans="1:33" ht="9.75" customHeight="1" x14ac:dyDescent="0.2">
      <c r="A6" s="2"/>
      <c r="B6" s="4"/>
      <c r="C6" s="8"/>
      <c r="D6" s="8"/>
      <c r="E6" s="10"/>
      <c r="F6" s="1726"/>
      <c r="G6" s="1726"/>
      <c r="H6" s="1726"/>
      <c r="I6" s="1726"/>
      <c r="J6" s="1726"/>
      <c r="K6" s="1726"/>
      <c r="L6" s="1726"/>
      <c r="M6" s="1726"/>
      <c r="N6" s="1726"/>
      <c r="O6" s="1726"/>
      <c r="P6" s="1726"/>
      <c r="Q6" s="1726"/>
      <c r="R6" s="1726"/>
      <c r="S6" s="1726"/>
      <c r="T6" s="1726"/>
      <c r="U6" s="1726"/>
      <c r="V6" s="1726"/>
      <c r="W6" s="10"/>
      <c r="X6" s="1726"/>
      <c r="Y6" s="1726"/>
      <c r="Z6" s="1726"/>
      <c r="AA6" s="1726"/>
      <c r="AB6" s="1726"/>
      <c r="AC6" s="1726"/>
      <c r="AD6" s="1726"/>
      <c r="AE6" s="10"/>
      <c r="AF6" s="4"/>
      <c r="AG6" s="222"/>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2"/>
    </row>
    <row r="8" spans="1:33" s="50" customFormat="1" ht="13.5" hidden="1" customHeight="1" x14ac:dyDescent="0.2">
      <c r="A8" s="47"/>
      <c r="B8" s="48"/>
      <c r="C8" s="1730"/>
      <c r="D8" s="1730"/>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6"/>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6"/>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3"/>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2"/>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2"/>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2"/>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2"/>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2"/>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2"/>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2"/>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2"/>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2"/>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2"/>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2"/>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2"/>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2"/>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2"/>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2"/>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2"/>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2"/>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2"/>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2"/>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2"/>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2"/>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2"/>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2"/>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2"/>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2"/>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2"/>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2"/>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2"/>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2"/>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2"/>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2"/>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2"/>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2"/>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2"/>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2"/>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2"/>
    </row>
    <row r="47" spans="1:33" ht="11.25" customHeight="1" x14ac:dyDescent="0.2">
      <c r="A47" s="2"/>
      <c r="B47" s="4"/>
      <c r="C47" s="8"/>
      <c r="D47" s="8"/>
      <c r="E47" s="10"/>
      <c r="F47" s="1726"/>
      <c r="G47" s="1726"/>
      <c r="H47" s="1726"/>
      <c r="I47" s="1726"/>
      <c r="J47" s="1726"/>
      <c r="K47" s="1726"/>
      <c r="L47" s="1726"/>
      <c r="M47" s="1726"/>
      <c r="N47" s="1726"/>
      <c r="O47" s="1726"/>
      <c r="P47" s="1726"/>
      <c r="Q47" s="1726"/>
      <c r="R47" s="1726"/>
      <c r="S47" s="1726"/>
      <c r="T47" s="1726"/>
      <c r="U47" s="1726"/>
      <c r="V47" s="1726"/>
      <c r="W47" s="10"/>
      <c r="X47" s="1726"/>
      <c r="Y47" s="1726"/>
      <c r="Z47" s="1726"/>
      <c r="AA47" s="1726"/>
      <c r="AB47" s="1726"/>
      <c r="AC47" s="1726"/>
      <c r="AD47" s="1726"/>
      <c r="AE47" s="10"/>
      <c r="AF47" s="4"/>
      <c r="AG47" s="222"/>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2"/>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2"/>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6"/>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2"/>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2"/>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2"/>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2"/>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2"/>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2"/>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2"/>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2"/>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2"/>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2"/>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2"/>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2"/>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2"/>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2"/>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2"/>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2"/>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2"/>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2"/>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2"/>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2"/>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0"/>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2"/>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75">
        <v>43009</v>
      </c>
      <c r="AA73" s="1475"/>
      <c r="AB73" s="1475"/>
      <c r="AC73" s="1475"/>
      <c r="AD73" s="1475"/>
      <c r="AE73" s="1475"/>
      <c r="AF73" s="362">
        <v>23</v>
      </c>
      <c r="AG73" s="222"/>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37" workbookViewId="0">
      <selection activeCell="AI65" sqref="AI65"/>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0"/>
      <c r="B1" s="330"/>
      <c r="C1" s="330"/>
      <c r="D1" s="330"/>
      <c r="E1" s="330"/>
    </row>
    <row r="2" spans="1:5" ht="13.5" customHeight="1" x14ac:dyDescent="0.2">
      <c r="A2" s="330"/>
      <c r="B2" s="330"/>
      <c r="C2" s="330"/>
      <c r="D2" s="330"/>
      <c r="E2" s="330"/>
    </row>
    <row r="3" spans="1:5" ht="13.5" customHeight="1" x14ac:dyDescent="0.2">
      <c r="A3" s="330"/>
      <c r="B3" s="330"/>
      <c r="C3" s="330"/>
      <c r="D3" s="330"/>
      <c r="E3" s="330"/>
    </row>
    <row r="4" spans="1:5" s="7" customFormat="1" ht="13.5" customHeight="1" x14ac:dyDescent="0.2">
      <c r="A4" s="330"/>
      <c r="B4" s="330"/>
      <c r="C4" s="330"/>
      <c r="D4" s="330"/>
      <c r="E4" s="330"/>
    </row>
    <row r="5" spans="1:5" ht="13.5" customHeight="1" x14ac:dyDescent="0.2">
      <c r="A5" s="330"/>
      <c r="B5" s="330"/>
      <c r="C5" s="330"/>
      <c r="D5" s="330"/>
      <c r="E5" s="330"/>
    </row>
    <row r="6" spans="1:5" ht="13.5" customHeight="1" x14ac:dyDescent="0.2">
      <c r="A6" s="330"/>
      <c r="B6" s="330"/>
      <c r="C6" s="330"/>
      <c r="D6" s="330"/>
      <c r="E6" s="330"/>
    </row>
    <row r="7" spans="1:5" ht="13.5" customHeight="1" x14ac:dyDescent="0.2">
      <c r="A7" s="330"/>
      <c r="B7" s="330"/>
      <c r="C7" s="330"/>
      <c r="D7" s="330"/>
      <c r="E7" s="330"/>
    </row>
    <row r="8" spans="1:5" ht="13.5" customHeight="1" x14ac:dyDescent="0.2">
      <c r="A8" s="330"/>
      <c r="B8" s="330"/>
      <c r="C8" s="330"/>
      <c r="D8" s="330"/>
      <c r="E8" s="330"/>
    </row>
    <row r="9" spans="1:5" ht="13.5" customHeight="1" x14ac:dyDescent="0.2">
      <c r="A9" s="330"/>
      <c r="B9" s="330"/>
      <c r="C9" s="330"/>
      <c r="D9" s="330"/>
      <c r="E9" s="330"/>
    </row>
    <row r="10" spans="1:5" ht="13.5" customHeight="1" x14ac:dyDescent="0.2">
      <c r="A10" s="330"/>
      <c r="B10" s="330"/>
      <c r="C10" s="330"/>
      <c r="D10" s="330"/>
      <c r="E10" s="330"/>
    </row>
    <row r="11" spans="1:5" ht="13.5" customHeight="1" x14ac:dyDescent="0.2">
      <c r="A11" s="330"/>
      <c r="B11" s="330"/>
      <c r="C11" s="330"/>
      <c r="D11" s="330"/>
      <c r="E11" s="330"/>
    </row>
    <row r="12" spans="1:5" ht="13.5" customHeight="1" x14ac:dyDescent="0.2">
      <c r="A12" s="330"/>
      <c r="B12" s="330"/>
      <c r="C12" s="330"/>
      <c r="D12" s="330"/>
      <c r="E12" s="330"/>
    </row>
    <row r="13" spans="1:5" ht="13.5" customHeight="1" x14ac:dyDescent="0.2">
      <c r="A13" s="330"/>
      <c r="B13" s="330"/>
      <c r="C13" s="330"/>
      <c r="D13" s="330"/>
      <c r="E13" s="330"/>
    </row>
    <row r="14" spans="1:5" ht="13.5" customHeight="1" x14ac:dyDescent="0.2">
      <c r="A14" s="330"/>
      <c r="B14" s="330"/>
      <c r="C14" s="330"/>
      <c r="D14" s="330"/>
      <c r="E14" s="330"/>
    </row>
    <row r="15" spans="1:5" ht="13.5" customHeight="1" x14ac:dyDescent="0.2">
      <c r="A15" s="330"/>
      <c r="B15" s="330"/>
      <c r="C15" s="330"/>
      <c r="D15" s="330"/>
      <c r="E15" s="330"/>
    </row>
    <row r="16" spans="1:5" ht="13.5" customHeight="1" x14ac:dyDescent="0.2">
      <c r="A16" s="330"/>
      <c r="B16" s="330"/>
      <c r="C16" s="330"/>
      <c r="D16" s="330"/>
      <c r="E16" s="330"/>
    </row>
    <row r="17" spans="1:5" ht="13.5" customHeight="1" x14ac:dyDescent="0.2">
      <c r="A17" s="330"/>
      <c r="B17" s="330"/>
      <c r="C17" s="330"/>
      <c r="D17" s="330"/>
      <c r="E17" s="330"/>
    </row>
    <row r="18" spans="1:5" ht="13.5" customHeight="1" x14ac:dyDescent="0.2">
      <c r="A18" s="330"/>
      <c r="B18" s="330"/>
      <c r="C18" s="330"/>
      <c r="D18" s="330"/>
      <c r="E18" s="330"/>
    </row>
    <row r="19" spans="1:5" ht="13.5" customHeight="1" x14ac:dyDescent="0.2">
      <c r="A19" s="330"/>
      <c r="B19" s="330"/>
      <c r="C19" s="330"/>
      <c r="D19" s="330"/>
      <c r="E19" s="330"/>
    </row>
    <row r="20" spans="1:5" ht="13.5" customHeight="1" x14ac:dyDescent="0.2">
      <c r="A20" s="330"/>
      <c r="B20" s="330"/>
      <c r="C20" s="330"/>
      <c r="D20" s="330"/>
      <c r="E20" s="330"/>
    </row>
    <row r="21" spans="1:5" ht="13.5" customHeight="1" x14ac:dyDescent="0.2">
      <c r="A21" s="330"/>
      <c r="B21" s="330"/>
      <c r="C21" s="330"/>
      <c r="D21" s="330"/>
      <c r="E21" s="330"/>
    </row>
    <row r="22" spans="1:5" ht="13.5" customHeight="1" x14ac:dyDescent="0.2">
      <c r="A22" s="330"/>
      <c r="B22" s="330"/>
      <c r="C22" s="330"/>
      <c r="D22" s="330"/>
      <c r="E22" s="330"/>
    </row>
    <row r="23" spans="1:5" ht="13.5" customHeight="1" x14ac:dyDescent="0.2">
      <c r="A23" s="330"/>
      <c r="B23" s="330"/>
      <c r="C23" s="330"/>
      <c r="D23" s="330"/>
      <c r="E23" s="330"/>
    </row>
    <row r="24" spans="1:5" ht="13.5" customHeight="1" x14ac:dyDescent="0.2">
      <c r="A24" s="330"/>
      <c r="B24" s="330"/>
      <c r="C24" s="330"/>
      <c r="D24" s="330"/>
      <c r="E24" s="330"/>
    </row>
    <row r="25" spans="1:5" ht="13.5" customHeight="1" x14ac:dyDescent="0.2">
      <c r="A25" s="330"/>
      <c r="B25" s="330"/>
      <c r="C25" s="330"/>
      <c r="D25" s="330"/>
      <c r="E25" s="330"/>
    </row>
    <row r="26" spans="1:5" ht="13.5" customHeight="1" x14ac:dyDescent="0.2">
      <c r="A26" s="330"/>
      <c r="B26" s="330"/>
      <c r="C26" s="330"/>
      <c r="D26" s="330"/>
      <c r="E26" s="330"/>
    </row>
    <row r="27" spans="1:5" ht="13.5" customHeight="1" x14ac:dyDescent="0.2">
      <c r="A27" s="330"/>
      <c r="B27" s="330"/>
      <c r="C27" s="330"/>
      <c r="D27" s="330"/>
      <c r="E27" s="330"/>
    </row>
    <row r="28" spans="1:5" ht="13.5" customHeight="1" x14ac:dyDescent="0.2">
      <c r="A28" s="330"/>
      <c r="B28" s="330"/>
      <c r="C28" s="330"/>
      <c r="D28" s="330"/>
      <c r="E28" s="330"/>
    </row>
    <row r="29" spans="1:5" ht="13.5" customHeight="1" x14ac:dyDescent="0.2">
      <c r="A29" s="330"/>
      <c r="B29" s="330"/>
      <c r="C29" s="330"/>
      <c r="D29" s="330"/>
      <c r="E29" s="330"/>
    </row>
    <row r="30" spans="1:5" ht="13.5" customHeight="1" x14ac:dyDescent="0.2">
      <c r="A30" s="330"/>
      <c r="B30" s="330"/>
      <c r="C30" s="330"/>
      <c r="D30" s="330"/>
      <c r="E30" s="330"/>
    </row>
    <row r="31" spans="1:5" ht="13.5" customHeight="1" x14ac:dyDescent="0.2">
      <c r="A31" s="330"/>
      <c r="B31" s="330"/>
      <c r="C31" s="330"/>
      <c r="D31" s="330"/>
      <c r="E31" s="330"/>
    </row>
    <row r="32" spans="1:5" ht="13.5" customHeight="1" x14ac:dyDescent="0.2">
      <c r="A32" s="330"/>
      <c r="B32" s="330"/>
      <c r="C32" s="330"/>
      <c r="D32" s="330"/>
      <c r="E32" s="330"/>
    </row>
    <row r="33" spans="1:5" ht="13.5" customHeight="1" x14ac:dyDescent="0.2">
      <c r="A33" s="330"/>
      <c r="B33" s="330"/>
      <c r="C33" s="330"/>
      <c r="D33" s="330"/>
      <c r="E33" s="330"/>
    </row>
    <row r="34" spans="1:5" ht="13.5" customHeight="1" x14ac:dyDescent="0.2">
      <c r="A34" s="330"/>
      <c r="B34" s="330"/>
      <c r="C34" s="330"/>
      <c r="D34" s="330"/>
      <c r="E34" s="330"/>
    </row>
    <row r="35" spans="1:5" ht="13.5" customHeight="1" x14ac:dyDescent="0.2">
      <c r="A35" s="330"/>
      <c r="B35" s="330"/>
      <c r="C35" s="330"/>
      <c r="D35" s="330"/>
      <c r="E35" s="330"/>
    </row>
    <row r="36" spans="1:5" ht="13.5" customHeight="1" x14ac:dyDescent="0.2">
      <c r="A36" s="330"/>
      <c r="B36" s="330"/>
      <c r="C36" s="330"/>
      <c r="D36" s="330"/>
      <c r="E36" s="330"/>
    </row>
    <row r="37" spans="1:5" ht="13.5" customHeight="1" x14ac:dyDescent="0.2">
      <c r="A37" s="330"/>
      <c r="B37" s="330"/>
      <c r="C37" s="330"/>
      <c r="D37" s="330"/>
      <c r="E37" s="330"/>
    </row>
    <row r="38" spans="1:5" ht="13.5" customHeight="1" x14ac:dyDescent="0.2">
      <c r="A38" s="330"/>
      <c r="B38" s="330"/>
      <c r="C38" s="330"/>
      <c r="D38" s="330"/>
      <c r="E38" s="330"/>
    </row>
    <row r="39" spans="1:5" ht="13.5" customHeight="1" x14ac:dyDescent="0.2">
      <c r="A39" s="330"/>
      <c r="B39" s="330"/>
      <c r="C39" s="330"/>
      <c r="D39" s="330"/>
      <c r="E39" s="330"/>
    </row>
    <row r="40" spans="1:5" ht="13.5" customHeight="1" x14ac:dyDescent="0.2">
      <c r="A40" s="330"/>
      <c r="B40" s="330"/>
      <c r="C40" s="330"/>
      <c r="D40" s="330"/>
      <c r="E40" s="330"/>
    </row>
    <row r="41" spans="1:5" ht="18.75" customHeight="1" x14ac:dyDescent="0.2">
      <c r="A41" s="330"/>
      <c r="B41" s="330" t="s">
        <v>314</v>
      </c>
      <c r="C41" s="330"/>
      <c r="D41" s="330"/>
      <c r="E41" s="330"/>
    </row>
    <row r="42" spans="1:5" ht="9" customHeight="1" x14ac:dyDescent="0.2">
      <c r="A42" s="329"/>
      <c r="B42" s="372"/>
      <c r="C42" s="373"/>
      <c r="D42" s="374"/>
      <c r="E42" s="329"/>
    </row>
    <row r="43" spans="1:5" ht="13.5" customHeight="1" x14ac:dyDescent="0.2">
      <c r="A43" s="329"/>
      <c r="B43" s="372"/>
      <c r="C43" s="369"/>
      <c r="D43" s="375" t="s">
        <v>311</v>
      </c>
      <c r="E43" s="329"/>
    </row>
    <row r="44" spans="1:5" ht="13.5" customHeight="1" x14ac:dyDescent="0.2">
      <c r="A44" s="329"/>
      <c r="B44" s="372"/>
      <c r="C44" s="380"/>
      <c r="D44" s="594" t="s">
        <v>417</v>
      </c>
      <c r="E44" s="329"/>
    </row>
    <row r="45" spans="1:5" ht="13.5" customHeight="1" x14ac:dyDescent="0.2">
      <c r="A45" s="329"/>
      <c r="B45" s="372"/>
      <c r="C45" s="376"/>
      <c r="D45" s="374"/>
      <c r="E45" s="329"/>
    </row>
    <row r="46" spans="1:5" ht="13.5" customHeight="1" x14ac:dyDescent="0.2">
      <c r="A46" s="329"/>
      <c r="B46" s="372"/>
      <c r="C46" s="370"/>
      <c r="D46" s="375" t="s">
        <v>312</v>
      </c>
      <c r="E46" s="329"/>
    </row>
    <row r="47" spans="1:5" ht="13.5" customHeight="1" x14ac:dyDescent="0.2">
      <c r="A47" s="329"/>
      <c r="B47" s="372"/>
      <c r="C47" s="373"/>
      <c r="D47" s="1026" t="s">
        <v>417</v>
      </c>
      <c r="E47" s="329"/>
    </row>
    <row r="48" spans="1:5" ht="13.5" customHeight="1" x14ac:dyDescent="0.2">
      <c r="A48" s="329"/>
      <c r="B48" s="372"/>
      <c r="C48" s="373"/>
      <c r="D48" s="374"/>
      <c r="E48" s="329"/>
    </row>
    <row r="49" spans="1:5" ht="13.5" customHeight="1" x14ac:dyDescent="0.2">
      <c r="A49" s="329"/>
      <c r="B49" s="372"/>
      <c r="C49" s="371"/>
      <c r="D49" s="375" t="s">
        <v>313</v>
      </c>
      <c r="E49" s="329"/>
    </row>
    <row r="50" spans="1:5" ht="13.5" customHeight="1" x14ac:dyDescent="0.2">
      <c r="A50" s="329"/>
      <c r="B50" s="372"/>
      <c r="C50" s="373"/>
      <c r="D50" s="594" t="s">
        <v>477</v>
      </c>
      <c r="E50" s="329"/>
    </row>
    <row r="51" spans="1:5" ht="25.5" customHeight="1" x14ac:dyDescent="0.2">
      <c r="A51" s="329"/>
      <c r="B51" s="377"/>
      <c r="C51" s="378"/>
      <c r="D51" s="379"/>
      <c r="E51" s="329"/>
    </row>
    <row r="52" spans="1:5" x14ac:dyDescent="0.2">
      <c r="A52" s="329"/>
      <c r="B52" s="330"/>
      <c r="C52" s="332"/>
      <c r="D52" s="331"/>
      <c r="E52" s="329"/>
    </row>
    <row r="53" spans="1:5" s="92" customFormat="1" x14ac:dyDescent="0.2">
      <c r="A53" s="329"/>
      <c r="B53" s="330"/>
      <c r="C53" s="332"/>
      <c r="D53" s="331"/>
      <c r="E53" s="329"/>
    </row>
    <row r="54" spans="1:5" ht="94.5" customHeight="1" x14ac:dyDescent="0.2">
      <c r="A54" s="329"/>
      <c r="B54" s="330"/>
      <c r="C54" s="332"/>
      <c r="D54" s="331"/>
      <c r="E54" s="329"/>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8"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83" t="s">
        <v>302</v>
      </c>
      <c r="C1" s="1484"/>
      <c r="D1" s="1484"/>
      <c r="E1" s="1484"/>
      <c r="F1" s="25"/>
      <c r="G1" s="25"/>
      <c r="H1" s="25"/>
      <c r="I1" s="25"/>
      <c r="J1" s="25"/>
      <c r="K1" s="25"/>
      <c r="L1" s="25"/>
      <c r="M1" s="323"/>
      <c r="N1" s="323"/>
      <c r="O1" s="26"/>
    </row>
    <row r="2" spans="1:15" ht="8.25" customHeight="1" x14ac:dyDescent="0.2">
      <c r="A2" s="24"/>
      <c r="B2" s="328"/>
      <c r="C2" s="324"/>
      <c r="D2" s="324"/>
      <c r="E2" s="324"/>
      <c r="F2" s="324"/>
      <c r="G2" s="324"/>
      <c r="H2" s="325"/>
      <c r="I2" s="325"/>
      <c r="J2" s="325"/>
      <c r="K2" s="325"/>
      <c r="L2" s="325"/>
      <c r="M2" s="325"/>
      <c r="N2" s="326"/>
      <c r="O2" s="28"/>
    </row>
    <row r="3" spans="1:15" s="32" customFormat="1" ht="11.25" customHeight="1" x14ac:dyDescent="0.2">
      <c r="A3" s="29"/>
      <c r="B3" s="30"/>
      <c r="C3" s="1485" t="s">
        <v>54</v>
      </c>
      <c r="D3" s="1485"/>
      <c r="E3" s="1485"/>
      <c r="F3" s="1485"/>
      <c r="G3" s="1485"/>
      <c r="H3" s="1485"/>
      <c r="I3" s="1485"/>
      <c r="J3" s="1485"/>
      <c r="K3" s="1485"/>
      <c r="L3" s="1485"/>
      <c r="M3" s="1485"/>
      <c r="N3" s="327"/>
      <c r="O3" s="31"/>
    </row>
    <row r="4" spans="1:15" s="32" customFormat="1" ht="11.25" x14ac:dyDescent="0.2">
      <c r="A4" s="29"/>
      <c r="B4" s="30"/>
      <c r="C4" s="1485"/>
      <c r="D4" s="1485"/>
      <c r="E4" s="1485"/>
      <c r="F4" s="1485"/>
      <c r="G4" s="1485"/>
      <c r="H4" s="1485"/>
      <c r="I4" s="1485"/>
      <c r="J4" s="1485"/>
      <c r="K4" s="1485"/>
      <c r="L4" s="1485"/>
      <c r="M4" s="1485"/>
      <c r="N4" s="327"/>
      <c r="O4" s="31"/>
    </row>
    <row r="5" spans="1:15" s="32" customFormat="1" ht="3" customHeight="1" x14ac:dyDescent="0.2">
      <c r="A5" s="29"/>
      <c r="B5" s="30"/>
      <c r="C5" s="33"/>
      <c r="D5" s="33"/>
      <c r="E5" s="33"/>
      <c r="F5" s="33"/>
      <c r="G5" s="33"/>
      <c r="H5" s="33"/>
      <c r="I5" s="33"/>
      <c r="J5" s="30"/>
      <c r="K5" s="30"/>
      <c r="L5" s="30"/>
      <c r="M5" s="34"/>
      <c r="N5" s="327"/>
      <c r="O5" s="31"/>
    </row>
    <row r="6" spans="1:15" s="32" customFormat="1" ht="18" customHeight="1" x14ac:dyDescent="0.2">
      <c r="A6" s="29"/>
      <c r="B6" s="30"/>
      <c r="C6" s="35"/>
      <c r="D6" s="1480" t="s">
        <v>423</v>
      </c>
      <c r="E6" s="1480"/>
      <c r="F6" s="1480"/>
      <c r="G6" s="1480"/>
      <c r="H6" s="1480"/>
      <c r="I6" s="1480"/>
      <c r="J6" s="1480"/>
      <c r="K6" s="1480"/>
      <c r="L6" s="1480"/>
      <c r="M6" s="1480"/>
      <c r="N6" s="327"/>
      <c r="O6" s="31"/>
    </row>
    <row r="7" spans="1:15" s="32" customFormat="1" ht="3" customHeight="1" x14ac:dyDescent="0.2">
      <c r="A7" s="29"/>
      <c r="B7" s="30"/>
      <c r="C7" s="33"/>
      <c r="D7" s="33"/>
      <c r="E7" s="33"/>
      <c r="F7" s="33"/>
      <c r="G7" s="33"/>
      <c r="H7" s="33"/>
      <c r="I7" s="33"/>
      <c r="J7" s="30"/>
      <c r="K7" s="30"/>
      <c r="L7" s="30"/>
      <c r="M7" s="34"/>
      <c r="N7" s="327"/>
      <c r="O7" s="31"/>
    </row>
    <row r="8" spans="1:15" s="32" customFormat="1" ht="92.25" customHeight="1" x14ac:dyDescent="0.2">
      <c r="A8" s="29"/>
      <c r="B8" s="30"/>
      <c r="C8" s="33"/>
      <c r="D8" s="1481" t="s">
        <v>424</v>
      </c>
      <c r="E8" s="1480"/>
      <c r="F8" s="1480"/>
      <c r="G8" s="1480"/>
      <c r="H8" s="1480"/>
      <c r="I8" s="1480"/>
      <c r="J8" s="1480"/>
      <c r="K8" s="1480"/>
      <c r="L8" s="1480"/>
      <c r="M8" s="1480"/>
      <c r="N8" s="327"/>
      <c r="O8" s="31"/>
    </row>
    <row r="9" spans="1:15" s="32" customFormat="1" ht="3" customHeight="1" x14ac:dyDescent="0.2">
      <c r="A9" s="29"/>
      <c r="B9" s="30"/>
      <c r="C9" s="33"/>
      <c r="D9" s="33"/>
      <c r="E9" s="33"/>
      <c r="F9" s="33"/>
      <c r="G9" s="33"/>
      <c r="H9" s="33"/>
      <c r="I9" s="33"/>
      <c r="J9" s="30"/>
      <c r="K9" s="30"/>
      <c r="L9" s="30"/>
      <c r="M9" s="34"/>
      <c r="N9" s="327"/>
      <c r="O9" s="31"/>
    </row>
    <row r="10" spans="1:15" s="32" customFormat="1" ht="67.5" customHeight="1" x14ac:dyDescent="0.2">
      <c r="A10" s="29"/>
      <c r="B10" s="30"/>
      <c r="C10" s="33"/>
      <c r="D10" s="1486" t="s">
        <v>425</v>
      </c>
      <c r="E10" s="1486"/>
      <c r="F10" s="1486"/>
      <c r="G10" s="1486"/>
      <c r="H10" s="1486"/>
      <c r="I10" s="1486"/>
      <c r="J10" s="1486"/>
      <c r="K10" s="1486"/>
      <c r="L10" s="1486"/>
      <c r="M10" s="1486"/>
      <c r="N10" s="327"/>
      <c r="O10" s="31"/>
    </row>
    <row r="11" spans="1:15" s="32" customFormat="1" ht="3" customHeight="1" x14ac:dyDescent="0.2">
      <c r="A11" s="29"/>
      <c r="B11" s="30"/>
      <c r="C11" s="33"/>
      <c r="D11" s="209"/>
      <c r="E11" s="209"/>
      <c r="F11" s="209"/>
      <c r="G11" s="209"/>
      <c r="H11" s="209"/>
      <c r="I11" s="209"/>
      <c r="J11" s="209"/>
      <c r="K11" s="209"/>
      <c r="L11" s="209"/>
      <c r="M11" s="209"/>
      <c r="N11" s="327"/>
      <c r="O11" s="31"/>
    </row>
    <row r="12" spans="1:15" s="32" customFormat="1" ht="53.25" customHeight="1" x14ac:dyDescent="0.2">
      <c r="A12" s="29"/>
      <c r="B12" s="30"/>
      <c r="C12" s="33"/>
      <c r="D12" s="1480" t="s">
        <v>426</v>
      </c>
      <c r="E12" s="1480"/>
      <c r="F12" s="1480"/>
      <c r="G12" s="1480"/>
      <c r="H12" s="1480"/>
      <c r="I12" s="1480"/>
      <c r="J12" s="1480"/>
      <c r="K12" s="1480"/>
      <c r="L12" s="1480"/>
      <c r="M12" s="1480"/>
      <c r="N12" s="327"/>
      <c r="O12" s="31"/>
    </row>
    <row r="13" spans="1:15" s="32" customFormat="1" ht="3" customHeight="1" x14ac:dyDescent="0.2">
      <c r="A13" s="29"/>
      <c r="B13" s="30"/>
      <c r="C13" s="33"/>
      <c r="D13" s="209"/>
      <c r="E13" s="209"/>
      <c r="F13" s="209"/>
      <c r="G13" s="209"/>
      <c r="H13" s="209"/>
      <c r="I13" s="209"/>
      <c r="J13" s="209"/>
      <c r="K13" s="209"/>
      <c r="L13" s="209"/>
      <c r="M13" s="209"/>
      <c r="N13" s="327"/>
      <c r="O13" s="31"/>
    </row>
    <row r="14" spans="1:15" s="32" customFormat="1" ht="23.25" customHeight="1" x14ac:dyDescent="0.2">
      <c r="A14" s="29"/>
      <c r="B14" s="30"/>
      <c r="C14" s="33"/>
      <c r="D14" s="1480" t="s">
        <v>427</v>
      </c>
      <c r="E14" s="1480"/>
      <c r="F14" s="1480"/>
      <c r="G14" s="1480"/>
      <c r="H14" s="1480"/>
      <c r="I14" s="1480"/>
      <c r="J14" s="1480"/>
      <c r="K14" s="1480"/>
      <c r="L14" s="1480"/>
      <c r="M14" s="1480"/>
      <c r="N14" s="327"/>
      <c r="O14" s="31"/>
    </row>
    <row r="15" spans="1:15" s="32" customFormat="1" ht="3" customHeight="1" x14ac:dyDescent="0.2">
      <c r="A15" s="29"/>
      <c r="B15" s="30"/>
      <c r="C15" s="33"/>
      <c r="D15" s="209"/>
      <c r="E15" s="209"/>
      <c r="F15" s="209"/>
      <c r="G15" s="209"/>
      <c r="H15" s="209"/>
      <c r="I15" s="209"/>
      <c r="J15" s="209"/>
      <c r="K15" s="209"/>
      <c r="L15" s="209"/>
      <c r="M15" s="209"/>
      <c r="N15" s="327"/>
      <c r="O15" s="31"/>
    </row>
    <row r="16" spans="1:15" s="32" customFormat="1" ht="23.25" customHeight="1" x14ac:dyDescent="0.2">
      <c r="A16" s="29"/>
      <c r="B16" s="30"/>
      <c r="C16" s="33"/>
      <c r="D16" s="1480" t="s">
        <v>428</v>
      </c>
      <c r="E16" s="1480"/>
      <c r="F16" s="1480"/>
      <c r="G16" s="1480"/>
      <c r="H16" s="1480"/>
      <c r="I16" s="1480"/>
      <c r="J16" s="1480"/>
      <c r="K16" s="1480"/>
      <c r="L16" s="1480"/>
      <c r="M16" s="1480"/>
      <c r="N16" s="327"/>
      <c r="O16" s="31"/>
    </row>
    <row r="17" spans="1:19" s="32" customFormat="1" ht="3" customHeight="1" x14ac:dyDescent="0.2">
      <c r="A17" s="29"/>
      <c r="B17" s="30"/>
      <c r="C17" s="33"/>
      <c r="D17" s="209"/>
      <c r="E17" s="209"/>
      <c r="F17" s="209"/>
      <c r="G17" s="209"/>
      <c r="H17" s="209"/>
      <c r="I17" s="209"/>
      <c r="J17" s="209"/>
      <c r="K17" s="209"/>
      <c r="L17" s="209"/>
      <c r="M17" s="209"/>
      <c r="N17" s="327"/>
      <c r="O17" s="31"/>
    </row>
    <row r="18" spans="1:19" s="32" customFormat="1" ht="23.25" customHeight="1" x14ac:dyDescent="0.2">
      <c r="A18" s="29"/>
      <c r="B18" s="30"/>
      <c r="C18" s="33"/>
      <c r="D18" s="1481" t="s">
        <v>429</v>
      </c>
      <c r="E18" s="1480"/>
      <c r="F18" s="1480"/>
      <c r="G18" s="1480"/>
      <c r="H18" s="1480"/>
      <c r="I18" s="1480"/>
      <c r="J18" s="1480"/>
      <c r="K18" s="1480"/>
      <c r="L18" s="1480"/>
      <c r="M18" s="1480"/>
      <c r="N18" s="327"/>
      <c r="O18" s="31"/>
    </row>
    <row r="19" spans="1:19" s="32" customFormat="1" ht="3" customHeight="1" x14ac:dyDescent="0.2">
      <c r="A19" s="29"/>
      <c r="B19" s="30"/>
      <c r="C19" s="33"/>
      <c r="D19" s="209"/>
      <c r="E19" s="209"/>
      <c r="F19" s="209"/>
      <c r="G19" s="209"/>
      <c r="H19" s="209"/>
      <c r="I19" s="209"/>
      <c r="J19" s="209"/>
      <c r="K19" s="209"/>
      <c r="L19" s="209"/>
      <c r="M19" s="209"/>
      <c r="N19" s="327"/>
      <c r="O19" s="31"/>
    </row>
    <row r="20" spans="1:19" s="32" customFormat="1" ht="14.25" customHeight="1" x14ac:dyDescent="0.2">
      <c r="A20" s="29"/>
      <c r="B20" s="30"/>
      <c r="C20" s="33"/>
      <c r="D20" s="1480" t="s">
        <v>430</v>
      </c>
      <c r="E20" s="1480"/>
      <c r="F20" s="1480"/>
      <c r="G20" s="1480"/>
      <c r="H20" s="1480"/>
      <c r="I20" s="1480"/>
      <c r="J20" s="1480"/>
      <c r="K20" s="1480"/>
      <c r="L20" s="1480"/>
      <c r="M20" s="1480"/>
      <c r="N20" s="327"/>
      <c r="O20" s="31"/>
    </row>
    <row r="21" spans="1:19" s="32" customFormat="1" ht="3" customHeight="1" x14ac:dyDescent="0.2">
      <c r="A21" s="29"/>
      <c r="B21" s="30"/>
      <c r="C21" s="33"/>
      <c r="D21" s="209"/>
      <c r="E21" s="209"/>
      <c r="F21" s="209"/>
      <c r="G21" s="209"/>
      <c r="H21" s="209"/>
      <c r="I21" s="209"/>
      <c r="J21" s="209"/>
      <c r="K21" s="209"/>
      <c r="L21" s="209"/>
      <c r="M21" s="209"/>
      <c r="N21" s="327"/>
      <c r="O21" s="31"/>
    </row>
    <row r="22" spans="1:19" s="32" customFormat="1" ht="32.25" customHeight="1" x14ac:dyDescent="0.2">
      <c r="A22" s="29"/>
      <c r="B22" s="30"/>
      <c r="C22" s="33"/>
      <c r="D22" s="1480" t="s">
        <v>431</v>
      </c>
      <c r="E22" s="1480"/>
      <c r="F22" s="1480"/>
      <c r="G22" s="1480"/>
      <c r="H22" s="1480"/>
      <c r="I22" s="1480"/>
      <c r="J22" s="1480"/>
      <c r="K22" s="1480"/>
      <c r="L22" s="1480"/>
      <c r="M22" s="1480"/>
      <c r="N22" s="327"/>
      <c r="O22" s="31"/>
    </row>
    <row r="23" spans="1:19" s="32" customFormat="1" ht="3" customHeight="1" x14ac:dyDescent="0.2">
      <c r="A23" s="29"/>
      <c r="B23" s="30"/>
      <c r="C23" s="33"/>
      <c r="D23" s="209"/>
      <c r="E23" s="209"/>
      <c r="F23" s="209"/>
      <c r="G23" s="209"/>
      <c r="H23" s="209"/>
      <c r="I23" s="209"/>
      <c r="J23" s="209"/>
      <c r="K23" s="209"/>
      <c r="L23" s="209"/>
      <c r="M23" s="209"/>
      <c r="N23" s="327"/>
      <c r="O23" s="31"/>
    </row>
    <row r="24" spans="1:19" s="32" customFormat="1" ht="81.75" customHeight="1" x14ac:dyDescent="0.2">
      <c r="A24" s="29"/>
      <c r="B24" s="30"/>
      <c r="C24" s="33"/>
      <c r="D24" s="1480" t="s">
        <v>287</v>
      </c>
      <c r="E24" s="1480"/>
      <c r="F24" s="1480"/>
      <c r="G24" s="1480"/>
      <c r="H24" s="1480"/>
      <c r="I24" s="1480"/>
      <c r="J24" s="1480"/>
      <c r="K24" s="1480"/>
      <c r="L24" s="1480"/>
      <c r="M24" s="1480"/>
      <c r="N24" s="327"/>
      <c r="O24" s="31"/>
    </row>
    <row r="25" spans="1:19" s="32" customFormat="1" ht="3" customHeight="1" x14ac:dyDescent="0.2">
      <c r="A25" s="29"/>
      <c r="B25" s="30"/>
      <c r="C25" s="33"/>
      <c r="D25" s="209"/>
      <c r="E25" s="209"/>
      <c r="F25" s="209"/>
      <c r="G25" s="209"/>
      <c r="H25" s="209"/>
      <c r="I25" s="209"/>
      <c r="J25" s="209"/>
      <c r="K25" s="209"/>
      <c r="L25" s="209"/>
      <c r="M25" s="209"/>
      <c r="N25" s="327"/>
      <c r="O25" s="31"/>
    </row>
    <row r="26" spans="1:19" s="32" customFormat="1" ht="105.75" customHeight="1" x14ac:dyDescent="0.2">
      <c r="A26" s="29"/>
      <c r="B26" s="30"/>
      <c r="C26" s="33"/>
      <c r="D26" s="1477" t="s">
        <v>398</v>
      </c>
      <c r="E26" s="1477"/>
      <c r="F26" s="1477"/>
      <c r="G26" s="1477"/>
      <c r="H26" s="1477"/>
      <c r="I26" s="1477"/>
      <c r="J26" s="1477"/>
      <c r="K26" s="1477"/>
      <c r="L26" s="1477"/>
      <c r="M26" s="1477"/>
      <c r="N26" s="327"/>
      <c r="O26" s="31"/>
    </row>
    <row r="27" spans="1:19" s="32" customFormat="1" ht="3" customHeight="1" x14ac:dyDescent="0.2">
      <c r="A27" s="29"/>
      <c r="B27" s="30"/>
      <c r="C27" s="33"/>
      <c r="D27" s="44"/>
      <c r="E27" s="44"/>
      <c r="F27" s="44"/>
      <c r="G27" s="44"/>
      <c r="H27" s="44"/>
      <c r="I27" s="44"/>
      <c r="J27" s="45"/>
      <c r="K27" s="45"/>
      <c r="L27" s="45"/>
      <c r="M27" s="46"/>
      <c r="N27" s="327"/>
      <c r="O27" s="31"/>
    </row>
    <row r="28" spans="1:19" s="32" customFormat="1" ht="57" customHeight="1" x14ac:dyDescent="0.2">
      <c r="A28" s="29"/>
      <c r="B28" s="30"/>
      <c r="C28" s="35"/>
      <c r="D28" s="1480" t="s">
        <v>53</v>
      </c>
      <c r="E28" s="1482"/>
      <c r="F28" s="1482"/>
      <c r="G28" s="1482"/>
      <c r="H28" s="1482"/>
      <c r="I28" s="1482"/>
      <c r="J28" s="1482"/>
      <c r="K28" s="1482"/>
      <c r="L28" s="1482"/>
      <c r="M28" s="1482"/>
      <c r="N28" s="327"/>
      <c r="O28" s="31"/>
      <c r="S28" s="32" t="s">
        <v>34</v>
      </c>
    </row>
    <row r="29" spans="1:19" s="32" customFormat="1" ht="3" customHeight="1" x14ac:dyDescent="0.2">
      <c r="A29" s="29"/>
      <c r="B29" s="30"/>
      <c r="C29" s="35"/>
      <c r="D29" s="210"/>
      <c r="E29" s="210"/>
      <c r="F29" s="210"/>
      <c r="G29" s="210"/>
      <c r="H29" s="210"/>
      <c r="I29" s="210"/>
      <c r="J29" s="210"/>
      <c r="K29" s="210"/>
      <c r="L29" s="210"/>
      <c r="M29" s="210"/>
      <c r="N29" s="327"/>
      <c r="O29" s="31"/>
    </row>
    <row r="30" spans="1:19" s="32" customFormat="1" ht="34.5" customHeight="1" x14ac:dyDescent="0.2">
      <c r="A30" s="29"/>
      <c r="B30" s="30"/>
      <c r="C30" s="35"/>
      <c r="D30" s="1480" t="s">
        <v>52</v>
      </c>
      <c r="E30" s="1482"/>
      <c r="F30" s="1482"/>
      <c r="G30" s="1482"/>
      <c r="H30" s="1482"/>
      <c r="I30" s="1482"/>
      <c r="J30" s="1482"/>
      <c r="K30" s="1482"/>
      <c r="L30" s="1482"/>
      <c r="M30" s="1482"/>
      <c r="N30" s="327"/>
      <c r="O30" s="31"/>
    </row>
    <row r="31" spans="1:19" s="32" customFormat="1" ht="30.75" customHeight="1" x14ac:dyDescent="0.2">
      <c r="A31" s="29"/>
      <c r="B31" s="30"/>
      <c r="C31" s="37"/>
      <c r="D31" s="72"/>
      <c r="E31" s="72"/>
      <c r="F31" s="72"/>
      <c r="G31" s="72"/>
      <c r="H31" s="72"/>
      <c r="I31" s="72"/>
      <c r="J31" s="72"/>
      <c r="K31" s="72"/>
      <c r="L31" s="72"/>
      <c r="M31" s="72"/>
      <c r="N31" s="327"/>
      <c r="O31" s="31"/>
    </row>
    <row r="32" spans="1:19" s="32" customFormat="1" ht="13.5" customHeight="1" x14ac:dyDescent="0.2">
      <c r="A32" s="29"/>
      <c r="B32" s="30"/>
      <c r="C32" s="37"/>
      <c r="D32" s="315"/>
      <c r="E32" s="315"/>
      <c r="F32" s="315"/>
      <c r="G32" s="316"/>
      <c r="H32" s="317" t="s">
        <v>17</v>
      </c>
      <c r="I32" s="314"/>
      <c r="J32" s="40"/>
      <c r="K32" s="316"/>
      <c r="L32" s="317" t="s">
        <v>24</v>
      </c>
      <c r="M32" s="314"/>
      <c r="N32" s="327"/>
      <c r="O32" s="31"/>
    </row>
    <row r="33" spans="1:16" s="32" customFormat="1" ht="6" customHeight="1" x14ac:dyDescent="0.2">
      <c r="A33" s="29"/>
      <c r="B33" s="30"/>
      <c r="C33" s="37"/>
      <c r="D33" s="318"/>
      <c r="E33" s="38"/>
      <c r="F33" s="38"/>
      <c r="G33" s="40"/>
      <c r="H33" s="39"/>
      <c r="I33" s="40"/>
      <c r="J33" s="40"/>
      <c r="K33" s="320"/>
      <c r="L33" s="321"/>
      <c r="M33" s="40"/>
      <c r="N33" s="327"/>
      <c r="O33" s="31"/>
    </row>
    <row r="34" spans="1:16" s="32" customFormat="1" ht="11.25" x14ac:dyDescent="0.2">
      <c r="A34" s="29"/>
      <c r="B34" s="30"/>
      <c r="C34" s="36"/>
      <c r="D34" s="319" t="s">
        <v>44</v>
      </c>
      <c r="E34" s="38" t="s">
        <v>36</v>
      </c>
      <c r="F34" s="38"/>
      <c r="G34" s="38"/>
      <c r="H34" s="39"/>
      <c r="I34" s="38"/>
      <c r="J34" s="40"/>
      <c r="K34" s="322"/>
      <c r="L34" s="40"/>
      <c r="M34" s="40"/>
      <c r="N34" s="327"/>
      <c r="O34" s="31"/>
    </row>
    <row r="35" spans="1:16" s="32" customFormat="1" ht="11.25" customHeight="1" x14ac:dyDescent="0.2">
      <c r="A35" s="29"/>
      <c r="B35" s="30"/>
      <c r="C35" s="37"/>
      <c r="D35" s="319" t="s">
        <v>3</v>
      </c>
      <c r="E35" s="38" t="s">
        <v>37</v>
      </c>
      <c r="F35" s="38"/>
      <c r="G35" s="40"/>
      <c r="H35" s="39"/>
      <c r="I35" s="40"/>
      <c r="J35" s="40"/>
      <c r="K35" s="322"/>
      <c r="L35" s="1028">
        <f>+capa!D57</f>
        <v>43039</v>
      </c>
      <c r="M35" s="1098"/>
      <c r="N35" s="327"/>
      <c r="O35" s="31"/>
    </row>
    <row r="36" spans="1:16" s="32" customFormat="1" ht="11.25" x14ac:dyDescent="0.2">
      <c r="A36" s="29"/>
      <c r="B36" s="30"/>
      <c r="C36" s="37"/>
      <c r="D36" s="319" t="s">
        <v>40</v>
      </c>
      <c r="E36" s="38" t="s">
        <v>39</v>
      </c>
      <c r="F36" s="38"/>
      <c r="G36" s="40"/>
      <c r="H36" s="39"/>
      <c r="I36" s="40"/>
      <c r="J36" s="40"/>
      <c r="K36" s="973"/>
      <c r="L36" s="974"/>
      <c r="M36" s="974"/>
      <c r="N36" s="327"/>
      <c r="O36" s="31"/>
    </row>
    <row r="37" spans="1:16" s="32" customFormat="1" ht="12.75" customHeight="1" x14ac:dyDescent="0.2">
      <c r="A37" s="29"/>
      <c r="B37" s="30"/>
      <c r="C37" s="36"/>
      <c r="D37" s="319" t="s">
        <v>41</v>
      </c>
      <c r="E37" s="38" t="s">
        <v>20</v>
      </c>
      <c r="F37" s="38"/>
      <c r="G37" s="38"/>
      <c r="H37" s="39"/>
      <c r="I37" s="38"/>
      <c r="J37" s="40"/>
      <c r="K37" s="1478"/>
      <c r="L37" s="1479"/>
      <c r="M37" s="1479"/>
      <c r="N37" s="327"/>
      <c r="O37" s="31"/>
    </row>
    <row r="38" spans="1:16" s="32" customFormat="1" ht="11.25" x14ac:dyDescent="0.2">
      <c r="A38" s="29"/>
      <c r="B38" s="30"/>
      <c r="C38" s="36"/>
      <c r="D38" s="319" t="s">
        <v>15</v>
      </c>
      <c r="E38" s="38" t="s">
        <v>5</v>
      </c>
      <c r="F38" s="38"/>
      <c r="G38" s="38"/>
      <c r="H38" s="39"/>
      <c r="I38" s="38"/>
      <c r="J38" s="40"/>
      <c r="K38" s="1478"/>
      <c r="L38" s="1479"/>
      <c r="M38" s="1479"/>
      <c r="N38" s="327"/>
      <c r="O38" s="31"/>
    </row>
    <row r="39" spans="1:16" s="32" customFormat="1" ht="8.25" customHeight="1" x14ac:dyDescent="0.2">
      <c r="A39" s="29"/>
      <c r="B39" s="30"/>
      <c r="C39" s="30"/>
      <c r="D39" s="30"/>
      <c r="E39" s="30"/>
      <c r="F39" s="30"/>
      <c r="G39" s="30"/>
      <c r="H39" s="30"/>
      <c r="I39" s="30"/>
      <c r="J39" s="30"/>
      <c r="K39" s="25"/>
      <c r="L39" s="30"/>
      <c r="M39" s="30"/>
      <c r="N39" s="327"/>
      <c r="O39" s="31"/>
    </row>
    <row r="40" spans="1:16" ht="13.5" customHeight="1" x14ac:dyDescent="0.2">
      <c r="A40" s="24"/>
      <c r="B40" s="28"/>
      <c r="C40" s="26"/>
      <c r="D40" s="26"/>
      <c r="E40" s="20"/>
      <c r="F40" s="25"/>
      <c r="G40" s="25"/>
      <c r="H40" s="25"/>
      <c r="I40" s="25"/>
      <c r="J40" s="25"/>
      <c r="L40" s="1475">
        <v>43009</v>
      </c>
      <c r="M40" s="1476"/>
      <c r="N40" s="363">
        <v>3</v>
      </c>
      <c r="O40" s="169"/>
      <c r="P40" s="169"/>
    </row>
    <row r="48" spans="1:16" x14ac:dyDescent="0.2">
      <c r="C48" s="797"/>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258" customWidth="1"/>
    <col min="2" max="2" width="2.5703125" style="1258" customWidth="1"/>
    <col min="3" max="3" width="1" style="1258" customWidth="1"/>
    <col min="4" max="4" width="21.85546875" style="1258" customWidth="1"/>
    <col min="5" max="5" width="9.28515625" style="1258" customWidth="1"/>
    <col min="6" max="6" width="5.42578125" style="1258" customWidth="1"/>
    <col min="7" max="7" width="9.28515625" style="1258" customWidth="1"/>
    <col min="8" max="8" width="5.42578125" style="1258" customWidth="1"/>
    <col min="9" max="9" width="9.28515625" style="1258" customWidth="1"/>
    <col min="10" max="10" width="5.42578125" style="1258" customWidth="1"/>
    <col min="11" max="11" width="9.28515625" style="1258" customWidth="1"/>
    <col min="12" max="12" width="5.42578125" style="1258" customWidth="1"/>
    <col min="13" max="13" width="9.28515625" style="1258" customWidth="1"/>
    <col min="14" max="14" width="5.42578125" style="1258" customWidth="1"/>
    <col min="15" max="15" width="2.5703125" style="1258" customWidth="1"/>
    <col min="16" max="16" width="1" style="1258" customWidth="1"/>
    <col min="17" max="16384" width="9.140625" style="1258"/>
  </cols>
  <sheetData>
    <row r="1" spans="1:16" ht="13.5" customHeight="1" x14ac:dyDescent="0.2">
      <c r="A1" s="1253"/>
      <c r="B1" s="1254"/>
      <c r="C1" s="1254"/>
      <c r="D1" s="1255"/>
      <c r="E1" s="1254"/>
      <c r="F1" s="1254"/>
      <c r="G1" s="1254"/>
      <c r="H1" s="1254"/>
      <c r="I1" s="1490" t="s">
        <v>381</v>
      </c>
      <c r="J1" s="1490"/>
      <c r="K1" s="1490"/>
      <c r="L1" s="1490"/>
      <c r="M1" s="1490"/>
      <c r="N1" s="1490"/>
      <c r="O1" s="1256"/>
      <c r="P1" s="1257"/>
    </row>
    <row r="2" spans="1:16" ht="6" customHeight="1" x14ac:dyDescent="0.2">
      <c r="A2" s="1257"/>
      <c r="B2" s="1259"/>
      <c r="C2" s="1260"/>
      <c r="D2" s="1260"/>
      <c r="E2" s="1260"/>
      <c r="F2" s="1260"/>
      <c r="G2" s="1260"/>
      <c r="H2" s="1260"/>
      <c r="I2" s="1260"/>
      <c r="J2" s="1260"/>
      <c r="K2" s="1260"/>
      <c r="L2" s="1260"/>
      <c r="M2" s="1260"/>
      <c r="N2" s="1260"/>
      <c r="O2" s="1253"/>
      <c r="P2" s="1257"/>
    </row>
    <row r="3" spans="1:16" ht="13.5" customHeight="1" thickBot="1" x14ac:dyDescent="0.25">
      <c r="A3" s="1257"/>
      <c r="B3" s="1261"/>
      <c r="C3" s="1262"/>
      <c r="D3" s="1253"/>
      <c r="E3" s="1253"/>
      <c r="F3" s="1253"/>
      <c r="G3" s="1263"/>
      <c r="H3" s="1253"/>
      <c r="I3" s="1253"/>
      <c r="J3" s="1253"/>
      <c r="K3" s="1253"/>
      <c r="L3" s="1253"/>
      <c r="M3" s="1491" t="s">
        <v>73</v>
      </c>
      <c r="N3" s="1491"/>
      <c r="O3" s="1253"/>
      <c r="P3" s="1257"/>
    </row>
    <row r="4" spans="1:16" s="1269" customFormat="1" ht="13.5" customHeight="1" thickBot="1" x14ac:dyDescent="0.25">
      <c r="A4" s="1264"/>
      <c r="B4" s="1265"/>
      <c r="C4" s="1266" t="s">
        <v>177</v>
      </c>
      <c r="D4" s="1267"/>
      <c r="E4" s="1267"/>
      <c r="F4" s="1267"/>
      <c r="G4" s="1267"/>
      <c r="H4" s="1267"/>
      <c r="I4" s="1267"/>
      <c r="J4" s="1267"/>
      <c r="K4" s="1267"/>
      <c r="L4" s="1267"/>
      <c r="M4" s="1267"/>
      <c r="N4" s="1268"/>
      <c r="O4" s="1253"/>
      <c r="P4" s="1264"/>
    </row>
    <row r="5" spans="1:16" ht="3.75" customHeight="1" x14ac:dyDescent="0.2">
      <c r="A5" s="1257"/>
      <c r="B5" s="1270"/>
      <c r="C5" s="1492" t="s">
        <v>155</v>
      </c>
      <c r="D5" s="1493"/>
      <c r="E5" s="1271"/>
      <c r="F5" s="1271"/>
      <c r="G5" s="1271"/>
      <c r="H5" s="1271"/>
      <c r="I5" s="1271"/>
      <c r="J5" s="1271"/>
      <c r="K5" s="1262"/>
      <c r="L5" s="1271"/>
      <c r="M5" s="1271"/>
      <c r="N5" s="1271"/>
      <c r="O5" s="1253"/>
      <c r="P5" s="1257"/>
    </row>
    <row r="6" spans="1:16" ht="13.5" customHeight="1" x14ac:dyDescent="0.2">
      <c r="A6" s="1257"/>
      <c r="B6" s="1270"/>
      <c r="C6" s="1493"/>
      <c r="D6" s="1493"/>
      <c r="E6" s="1272" t="s">
        <v>34</v>
      </c>
      <c r="F6" s="1273" t="s">
        <v>34</v>
      </c>
      <c r="G6" s="1272" t="s">
        <v>662</v>
      </c>
      <c r="H6" s="1273" t="s">
        <v>34</v>
      </c>
      <c r="I6" s="1274"/>
      <c r="J6" s="1273" t="s">
        <v>34</v>
      </c>
      <c r="K6" s="1275" t="s">
        <v>34</v>
      </c>
      <c r="L6" s="1276" t="s">
        <v>663</v>
      </c>
      <c r="M6" s="1276" t="s">
        <v>34</v>
      </c>
      <c r="N6" s="1277"/>
      <c r="O6" s="1253"/>
      <c r="P6" s="1257"/>
    </row>
    <row r="7" spans="1:16" x14ac:dyDescent="0.2">
      <c r="A7" s="1257"/>
      <c r="B7" s="1270"/>
      <c r="C7" s="1278"/>
      <c r="D7" s="1278"/>
      <c r="E7" s="1494" t="s">
        <v>695</v>
      </c>
      <c r="F7" s="1494"/>
      <c r="G7" s="1494" t="s">
        <v>696</v>
      </c>
      <c r="H7" s="1494"/>
      <c r="I7" s="1494" t="s">
        <v>697</v>
      </c>
      <c r="J7" s="1494"/>
      <c r="K7" s="1494" t="s">
        <v>698</v>
      </c>
      <c r="L7" s="1494"/>
      <c r="M7" s="1494" t="s">
        <v>695</v>
      </c>
      <c r="N7" s="1494"/>
      <c r="O7" s="1253"/>
      <c r="P7" s="1257"/>
    </row>
    <row r="8" spans="1:16" s="1281" customFormat="1" ht="18" customHeight="1" x14ac:dyDescent="0.2">
      <c r="A8" s="1279"/>
      <c r="B8" s="1280"/>
      <c r="C8" s="1487" t="s">
        <v>2</v>
      </c>
      <c r="D8" s="1487"/>
      <c r="E8" s="1488">
        <v>10310.4</v>
      </c>
      <c r="F8" s="1488"/>
      <c r="G8" s="1488">
        <v>10302.200000000001</v>
      </c>
      <c r="H8" s="1488"/>
      <c r="I8" s="1488">
        <v>10294.200000000001</v>
      </c>
      <c r="J8" s="1488"/>
      <c r="K8" s="1488">
        <v>10294.1</v>
      </c>
      <c r="L8" s="1488"/>
      <c r="M8" s="1489">
        <v>10286.4</v>
      </c>
      <c r="N8" s="1489"/>
      <c r="O8" s="1253"/>
      <c r="P8" s="1279"/>
    </row>
    <row r="9" spans="1:16" ht="14.25" customHeight="1" x14ac:dyDescent="0.2">
      <c r="A9" s="1257"/>
      <c r="B9" s="1261"/>
      <c r="C9" s="772" t="s">
        <v>72</v>
      </c>
      <c r="D9" s="1282"/>
      <c r="E9" s="1495">
        <v>4882.1000000000004</v>
      </c>
      <c r="F9" s="1495"/>
      <c r="G9" s="1495">
        <v>4876.3999999999996</v>
      </c>
      <c r="H9" s="1495"/>
      <c r="I9" s="1495">
        <v>4870.3999999999996</v>
      </c>
      <c r="J9" s="1495"/>
      <c r="K9" s="1495">
        <v>4870.5</v>
      </c>
      <c r="L9" s="1495"/>
      <c r="M9" s="1496">
        <v>4865.5</v>
      </c>
      <c r="N9" s="1496"/>
      <c r="O9" s="1283"/>
      <c r="P9" s="1257"/>
    </row>
    <row r="10" spans="1:16" ht="14.25" customHeight="1" x14ac:dyDescent="0.2">
      <c r="A10" s="1257"/>
      <c r="B10" s="1261"/>
      <c r="C10" s="772" t="s">
        <v>71</v>
      </c>
      <c r="D10" s="1282"/>
      <c r="E10" s="1495">
        <v>5428.3</v>
      </c>
      <c r="F10" s="1495"/>
      <c r="G10" s="1495">
        <v>5425.8</v>
      </c>
      <c r="H10" s="1495"/>
      <c r="I10" s="1495">
        <v>5423.8</v>
      </c>
      <c r="J10" s="1495"/>
      <c r="K10" s="1495">
        <v>5423.6</v>
      </c>
      <c r="L10" s="1495"/>
      <c r="M10" s="1496">
        <v>5420.9</v>
      </c>
      <c r="N10" s="1496"/>
      <c r="O10" s="1283"/>
      <c r="P10" s="1257"/>
    </row>
    <row r="11" spans="1:16" ht="18.75" customHeight="1" x14ac:dyDescent="0.2">
      <c r="A11" s="1257"/>
      <c r="B11" s="1261"/>
      <c r="C11" s="772" t="s">
        <v>176</v>
      </c>
      <c r="D11" s="1284"/>
      <c r="E11" s="1495">
        <v>1450.2</v>
      </c>
      <c r="F11" s="1495"/>
      <c r="G11" s="1495">
        <v>1444.5</v>
      </c>
      <c r="H11" s="1495"/>
      <c r="I11" s="1495">
        <v>1440</v>
      </c>
      <c r="J11" s="1495"/>
      <c r="K11" s="1495">
        <v>1438.8</v>
      </c>
      <c r="L11" s="1495"/>
      <c r="M11" s="1496">
        <v>1433.5</v>
      </c>
      <c r="N11" s="1496"/>
      <c r="O11" s="1283"/>
      <c r="P11" s="1257"/>
    </row>
    <row r="12" spans="1:16" ht="13.5" customHeight="1" x14ac:dyDescent="0.2">
      <c r="A12" s="1257"/>
      <c r="B12" s="1261"/>
      <c r="C12" s="772" t="s">
        <v>156</v>
      </c>
      <c r="D12" s="1282"/>
      <c r="E12" s="1495">
        <v>1099.7</v>
      </c>
      <c r="F12" s="1495"/>
      <c r="G12" s="1495">
        <v>1097.0999999999999</v>
      </c>
      <c r="H12" s="1495"/>
      <c r="I12" s="1495">
        <v>1094.4000000000001</v>
      </c>
      <c r="J12" s="1495"/>
      <c r="K12" s="1495">
        <v>1094.5</v>
      </c>
      <c r="L12" s="1495"/>
      <c r="M12" s="1496">
        <v>1093.3</v>
      </c>
      <c r="N12" s="1496"/>
      <c r="O12" s="1283"/>
      <c r="P12" s="1257"/>
    </row>
    <row r="13" spans="1:16" ht="13.5" customHeight="1" x14ac:dyDescent="0.2">
      <c r="A13" s="1257"/>
      <c r="B13" s="1261"/>
      <c r="C13" s="772" t="s">
        <v>157</v>
      </c>
      <c r="D13" s="1282"/>
      <c r="E13" s="1495">
        <v>2738.8</v>
      </c>
      <c r="F13" s="1495"/>
      <c r="G13" s="1495">
        <v>2723.6</v>
      </c>
      <c r="H13" s="1495"/>
      <c r="I13" s="1495">
        <v>2708.2</v>
      </c>
      <c r="J13" s="1495"/>
      <c r="K13" s="1495">
        <v>2696.9</v>
      </c>
      <c r="L13" s="1495"/>
      <c r="M13" s="1496">
        <v>2682.3</v>
      </c>
      <c r="N13" s="1496"/>
      <c r="O13" s="1283"/>
      <c r="P13" s="1257"/>
    </row>
    <row r="14" spans="1:16" ht="13.5" customHeight="1" x14ac:dyDescent="0.2">
      <c r="A14" s="1257"/>
      <c r="B14" s="1261"/>
      <c r="C14" s="772" t="s">
        <v>158</v>
      </c>
      <c r="D14" s="1282"/>
      <c r="E14" s="1495">
        <v>5021.7</v>
      </c>
      <c r="F14" s="1495"/>
      <c r="G14" s="1495">
        <v>5037</v>
      </c>
      <c r="H14" s="1495"/>
      <c r="I14" s="1495">
        <v>5051.6000000000004</v>
      </c>
      <c r="J14" s="1495"/>
      <c r="K14" s="1495">
        <v>5063.8</v>
      </c>
      <c r="L14" s="1495"/>
      <c r="M14" s="1496">
        <v>5077.3999999999996</v>
      </c>
      <c r="N14" s="1496"/>
      <c r="O14" s="1283"/>
      <c r="P14" s="1257"/>
    </row>
    <row r="15" spans="1:16" s="1281" customFormat="1" ht="18" customHeight="1" x14ac:dyDescent="0.2">
      <c r="A15" s="1279"/>
      <c r="B15" s="1280"/>
      <c r="C15" s="1487" t="s">
        <v>175</v>
      </c>
      <c r="D15" s="1487"/>
      <c r="E15" s="1488">
        <v>5161.8999999999996</v>
      </c>
      <c r="F15" s="1488"/>
      <c r="G15" s="1488">
        <v>5211</v>
      </c>
      <c r="H15" s="1488"/>
      <c r="I15" s="1488">
        <v>5186.8</v>
      </c>
      <c r="J15" s="1488"/>
      <c r="K15" s="1488">
        <v>5182</v>
      </c>
      <c r="L15" s="1488"/>
      <c r="M15" s="1489">
        <v>5221.8</v>
      </c>
      <c r="N15" s="1489"/>
      <c r="O15" s="1285"/>
      <c r="P15" s="1279"/>
    </row>
    <row r="16" spans="1:16" ht="13.5" customHeight="1" x14ac:dyDescent="0.2">
      <c r="A16" s="1257"/>
      <c r="B16" s="1261"/>
      <c r="C16" s="772" t="s">
        <v>72</v>
      </c>
      <c r="D16" s="1282"/>
      <c r="E16" s="1495">
        <v>2649.3</v>
      </c>
      <c r="F16" s="1495"/>
      <c r="G16" s="1495">
        <v>2677.7</v>
      </c>
      <c r="H16" s="1495"/>
      <c r="I16" s="1495">
        <v>2652.7</v>
      </c>
      <c r="J16" s="1495"/>
      <c r="K16" s="1495">
        <v>2647.7</v>
      </c>
      <c r="L16" s="1495"/>
      <c r="M16" s="1496">
        <v>2668.1</v>
      </c>
      <c r="N16" s="1496"/>
      <c r="O16" s="1283"/>
      <c r="P16" s="1257"/>
    </row>
    <row r="17" spans="1:16" ht="13.5" customHeight="1" x14ac:dyDescent="0.2">
      <c r="A17" s="1257"/>
      <c r="B17" s="1261"/>
      <c r="C17" s="772" t="s">
        <v>71</v>
      </c>
      <c r="D17" s="1282"/>
      <c r="E17" s="1495">
        <v>2512.6</v>
      </c>
      <c r="F17" s="1495"/>
      <c r="G17" s="1495">
        <v>2533.3000000000002</v>
      </c>
      <c r="H17" s="1495"/>
      <c r="I17" s="1495">
        <v>2534.1</v>
      </c>
      <c r="J17" s="1495"/>
      <c r="K17" s="1495">
        <v>2534.3000000000002</v>
      </c>
      <c r="L17" s="1495"/>
      <c r="M17" s="1496">
        <v>2553.6999999999998</v>
      </c>
      <c r="N17" s="1496"/>
      <c r="O17" s="1283"/>
      <c r="P17" s="1257"/>
    </row>
    <row r="18" spans="1:16" ht="18.75" customHeight="1" x14ac:dyDescent="0.2">
      <c r="A18" s="1257"/>
      <c r="B18" s="1261"/>
      <c r="C18" s="772" t="s">
        <v>156</v>
      </c>
      <c r="D18" s="1282"/>
      <c r="E18" s="1495">
        <v>354.8</v>
      </c>
      <c r="F18" s="1495"/>
      <c r="G18" s="1495">
        <v>369.4</v>
      </c>
      <c r="H18" s="1495"/>
      <c r="I18" s="1495">
        <v>366.8</v>
      </c>
      <c r="J18" s="1495"/>
      <c r="K18" s="1495">
        <v>365.6</v>
      </c>
      <c r="L18" s="1495"/>
      <c r="M18" s="1496">
        <v>356.2</v>
      </c>
      <c r="N18" s="1496"/>
      <c r="O18" s="1283"/>
      <c r="P18" s="1257"/>
    </row>
    <row r="19" spans="1:16" ht="13.5" customHeight="1" x14ac:dyDescent="0.2">
      <c r="A19" s="1257"/>
      <c r="B19" s="1261"/>
      <c r="C19" s="772" t="s">
        <v>157</v>
      </c>
      <c r="D19" s="1282"/>
      <c r="E19" s="1495">
        <v>2475.8000000000002</v>
      </c>
      <c r="F19" s="1495"/>
      <c r="G19" s="1495">
        <v>2486.1</v>
      </c>
      <c r="H19" s="1495"/>
      <c r="I19" s="1495">
        <v>2465.9</v>
      </c>
      <c r="J19" s="1495"/>
      <c r="K19" s="1495">
        <v>2453.4</v>
      </c>
      <c r="L19" s="1495"/>
      <c r="M19" s="1496">
        <v>2451.1999999999998</v>
      </c>
      <c r="N19" s="1496"/>
      <c r="O19" s="1283"/>
      <c r="P19" s="1257"/>
    </row>
    <row r="20" spans="1:16" ht="13.5" customHeight="1" x14ac:dyDescent="0.2">
      <c r="A20" s="1257"/>
      <c r="B20" s="1261"/>
      <c r="C20" s="772" t="s">
        <v>158</v>
      </c>
      <c r="D20" s="1282"/>
      <c r="E20" s="1495">
        <v>2331.1999999999998</v>
      </c>
      <c r="F20" s="1495"/>
      <c r="G20" s="1495">
        <v>2355.5</v>
      </c>
      <c r="H20" s="1495"/>
      <c r="I20" s="1495">
        <v>2354.1</v>
      </c>
      <c r="J20" s="1495"/>
      <c r="K20" s="1495">
        <v>2363</v>
      </c>
      <c r="L20" s="1495"/>
      <c r="M20" s="1496">
        <v>2414.3000000000002</v>
      </c>
      <c r="N20" s="1496"/>
      <c r="O20" s="1283"/>
      <c r="P20" s="1257"/>
    </row>
    <row r="21" spans="1:16" s="1289" customFormat="1" ht="18" customHeight="1" x14ac:dyDescent="0.2">
      <c r="A21" s="1286"/>
      <c r="B21" s="1287"/>
      <c r="C21" s="1487" t="s">
        <v>519</v>
      </c>
      <c r="D21" s="1487"/>
      <c r="E21" s="1497">
        <v>58.3</v>
      </c>
      <c r="F21" s="1497"/>
      <c r="G21" s="1497">
        <v>58.8</v>
      </c>
      <c r="H21" s="1497"/>
      <c r="I21" s="1497">
        <v>58.6</v>
      </c>
      <c r="J21" s="1497"/>
      <c r="K21" s="1497">
        <v>58.5</v>
      </c>
      <c r="L21" s="1497"/>
      <c r="M21" s="1498">
        <v>59</v>
      </c>
      <c r="N21" s="1498"/>
      <c r="O21" s="1288"/>
      <c r="P21" s="1286"/>
    </row>
    <row r="22" spans="1:16" ht="13.5" customHeight="1" x14ac:dyDescent="0.2">
      <c r="A22" s="1257"/>
      <c r="B22" s="1261"/>
      <c r="C22" s="772" t="s">
        <v>72</v>
      </c>
      <c r="D22" s="1282"/>
      <c r="E22" s="1495">
        <v>64</v>
      </c>
      <c r="F22" s="1495"/>
      <c r="G22" s="1495">
        <v>64.7</v>
      </c>
      <c r="H22" s="1495"/>
      <c r="I22" s="1495">
        <v>64.2</v>
      </c>
      <c r="J22" s="1495"/>
      <c r="K22" s="1495">
        <v>64</v>
      </c>
      <c r="L22" s="1495"/>
      <c r="M22" s="1496">
        <v>64.599999999999994</v>
      </c>
      <c r="N22" s="1496"/>
      <c r="O22" s="1283"/>
      <c r="P22" s="1257"/>
    </row>
    <row r="23" spans="1:16" ht="13.5" customHeight="1" x14ac:dyDescent="0.2">
      <c r="A23" s="1257"/>
      <c r="B23" s="1261"/>
      <c r="C23" s="772" t="s">
        <v>71</v>
      </c>
      <c r="D23" s="1282"/>
      <c r="E23" s="1495">
        <v>53.2</v>
      </c>
      <c r="F23" s="1495"/>
      <c r="G23" s="1495">
        <v>53.7</v>
      </c>
      <c r="H23" s="1495"/>
      <c r="I23" s="1495">
        <v>53.7</v>
      </c>
      <c r="J23" s="1495"/>
      <c r="K23" s="1495">
        <v>53.7</v>
      </c>
      <c r="L23" s="1495"/>
      <c r="M23" s="1496">
        <v>54.1</v>
      </c>
      <c r="N23" s="1496"/>
      <c r="O23" s="1283"/>
      <c r="P23" s="1257"/>
    </row>
    <row r="24" spans="1:16" ht="18.75" customHeight="1" x14ac:dyDescent="0.2">
      <c r="A24" s="1257"/>
      <c r="B24" s="1261"/>
      <c r="C24" s="772" t="s">
        <v>171</v>
      </c>
      <c r="D24" s="1282"/>
      <c r="E24" s="1495">
        <v>73.400000000000006</v>
      </c>
      <c r="F24" s="1495"/>
      <c r="G24" s="1495">
        <v>74.099999999999994</v>
      </c>
      <c r="H24" s="1495"/>
      <c r="I24" s="1495">
        <v>73.900000000000006</v>
      </c>
      <c r="J24" s="1495"/>
      <c r="K24" s="1495">
        <v>74.099999999999994</v>
      </c>
      <c r="L24" s="1495"/>
      <c r="M24" s="1496">
        <v>74.400000000000006</v>
      </c>
      <c r="N24" s="1496"/>
      <c r="O24" s="1283"/>
      <c r="P24" s="1257"/>
    </row>
    <row r="25" spans="1:16" ht="13.5" customHeight="1" x14ac:dyDescent="0.2">
      <c r="A25" s="1257"/>
      <c r="B25" s="1261"/>
      <c r="C25" s="772" t="s">
        <v>156</v>
      </c>
      <c r="D25" s="1282"/>
      <c r="E25" s="1495">
        <v>32.299999999999997</v>
      </c>
      <c r="F25" s="1495"/>
      <c r="G25" s="1495">
        <v>33.700000000000003</v>
      </c>
      <c r="H25" s="1495"/>
      <c r="I25" s="1495">
        <v>33.5</v>
      </c>
      <c r="J25" s="1495"/>
      <c r="K25" s="1495">
        <v>33.4</v>
      </c>
      <c r="L25" s="1495"/>
      <c r="M25" s="1496">
        <v>32.6</v>
      </c>
      <c r="N25" s="1496"/>
      <c r="O25" s="1283"/>
      <c r="P25" s="1257"/>
    </row>
    <row r="26" spans="1:16" ht="13.5" customHeight="1" x14ac:dyDescent="0.2">
      <c r="A26" s="1257"/>
      <c r="B26" s="1261"/>
      <c r="C26" s="772" t="s">
        <v>157</v>
      </c>
      <c r="D26" s="1253"/>
      <c r="E26" s="1499">
        <v>90.4</v>
      </c>
      <c r="F26" s="1499"/>
      <c r="G26" s="1499">
        <v>91.3</v>
      </c>
      <c r="H26" s="1499"/>
      <c r="I26" s="1499">
        <v>91.1</v>
      </c>
      <c r="J26" s="1499"/>
      <c r="K26" s="1495">
        <v>91</v>
      </c>
      <c r="L26" s="1495"/>
      <c r="M26" s="1500">
        <v>91.4</v>
      </c>
      <c r="N26" s="1500"/>
      <c r="O26" s="1283"/>
      <c r="P26" s="1257"/>
    </row>
    <row r="27" spans="1:16" ht="13.5" customHeight="1" x14ac:dyDescent="0.2">
      <c r="A27" s="1257"/>
      <c r="B27" s="1261"/>
      <c r="C27" s="772" t="s">
        <v>158</v>
      </c>
      <c r="D27" s="1253"/>
      <c r="E27" s="1499">
        <v>46.4</v>
      </c>
      <c r="F27" s="1499"/>
      <c r="G27" s="1499">
        <v>46.8</v>
      </c>
      <c r="H27" s="1499"/>
      <c r="I27" s="1499">
        <v>46.6</v>
      </c>
      <c r="J27" s="1499"/>
      <c r="K27" s="1495">
        <v>46.7</v>
      </c>
      <c r="L27" s="1495"/>
      <c r="M27" s="1500">
        <v>47.6</v>
      </c>
      <c r="N27" s="1500"/>
      <c r="O27" s="1283"/>
      <c r="P27" s="1257"/>
    </row>
    <row r="28" spans="1:16" ht="13.5" customHeight="1" x14ac:dyDescent="0.2">
      <c r="A28" s="1257"/>
      <c r="B28" s="1261"/>
      <c r="C28" s="773" t="s">
        <v>174</v>
      </c>
      <c r="D28" s="1253"/>
      <c r="E28" s="774"/>
      <c r="F28" s="774"/>
      <c r="G28" s="774"/>
      <c r="H28" s="774"/>
      <c r="I28" s="774"/>
      <c r="J28" s="774"/>
      <c r="K28" s="774"/>
      <c r="L28" s="774"/>
      <c r="M28" s="774"/>
      <c r="N28" s="774"/>
      <c r="O28" s="1283"/>
      <c r="P28" s="1257"/>
    </row>
    <row r="29" spans="1:16" ht="15.75" customHeight="1" thickBot="1" x14ac:dyDescent="0.25">
      <c r="A29" s="1257"/>
      <c r="B29" s="1261"/>
      <c r="C29" s="1290"/>
      <c r="D29" s="1283"/>
      <c r="E29" s="1283"/>
      <c r="F29" s="1283"/>
      <c r="G29" s="1283"/>
      <c r="H29" s="1283"/>
      <c r="I29" s="1283"/>
      <c r="J29" s="1283"/>
      <c r="K29" s="1283"/>
      <c r="L29" s="1283"/>
      <c r="M29" s="1491"/>
      <c r="N29" s="1491"/>
      <c r="O29" s="1283"/>
      <c r="P29" s="1257"/>
    </row>
    <row r="30" spans="1:16" s="1269" customFormat="1" ht="13.5" customHeight="1" thickBot="1" x14ac:dyDescent="0.25">
      <c r="A30" s="1264"/>
      <c r="B30" s="1265"/>
      <c r="C30" s="1266" t="s">
        <v>520</v>
      </c>
      <c r="D30" s="1267"/>
      <c r="E30" s="1267"/>
      <c r="F30" s="1267"/>
      <c r="G30" s="1267"/>
      <c r="H30" s="1267"/>
      <c r="I30" s="1267"/>
      <c r="J30" s="1267"/>
      <c r="K30" s="1267"/>
      <c r="L30" s="1267"/>
      <c r="M30" s="1267"/>
      <c r="N30" s="1268"/>
      <c r="O30" s="1283"/>
      <c r="P30" s="1264"/>
    </row>
    <row r="31" spans="1:16" s="1269" customFormat="1" ht="3.75" customHeight="1" x14ac:dyDescent="0.2">
      <c r="A31" s="1264"/>
      <c r="B31" s="1265"/>
      <c r="C31" s="1502" t="s">
        <v>159</v>
      </c>
      <c r="D31" s="1502"/>
      <c r="E31" s="1291"/>
      <c r="F31" s="1291"/>
      <c r="G31" s="1291"/>
      <c r="H31" s="1291"/>
      <c r="I31" s="1291"/>
      <c r="J31" s="1291"/>
      <c r="K31" s="1291"/>
      <c r="L31" s="1291"/>
      <c r="M31" s="1291"/>
      <c r="N31" s="1291"/>
      <c r="O31" s="1283"/>
      <c r="P31" s="1264"/>
    </row>
    <row r="32" spans="1:16" ht="13.5" customHeight="1" x14ac:dyDescent="0.2">
      <c r="A32" s="1257"/>
      <c r="B32" s="1261"/>
      <c r="C32" s="1502"/>
      <c r="D32" s="1502"/>
      <c r="E32" s="1272" t="s">
        <v>34</v>
      </c>
      <c r="F32" s="1273" t="s">
        <v>34</v>
      </c>
      <c r="G32" s="1272" t="s">
        <v>662</v>
      </c>
      <c r="H32" s="1273" t="s">
        <v>34</v>
      </c>
      <c r="I32" s="1274"/>
      <c r="J32" s="1273" t="s">
        <v>34</v>
      </c>
      <c r="K32" s="1275" t="s">
        <v>34</v>
      </c>
      <c r="L32" s="1276" t="s">
        <v>663</v>
      </c>
      <c r="M32" s="1276" t="s">
        <v>34</v>
      </c>
      <c r="N32" s="1277"/>
      <c r="O32" s="1283"/>
      <c r="P32" s="1257"/>
    </row>
    <row r="33" spans="1:16" x14ac:dyDescent="0.2">
      <c r="A33" s="1257"/>
      <c r="B33" s="1261"/>
      <c r="C33" s="1278"/>
      <c r="D33" s="1278"/>
      <c r="E33" s="1494" t="str">
        <f>+E7</f>
        <v>2.º trimestre</v>
      </c>
      <c r="F33" s="1494"/>
      <c r="G33" s="1494" t="str">
        <f>+G7</f>
        <v>3.º trimestre</v>
      </c>
      <c r="H33" s="1494"/>
      <c r="I33" s="1494" t="str">
        <f>+I7</f>
        <v>4.º trimestre</v>
      </c>
      <c r="J33" s="1494"/>
      <c r="K33" s="1494" t="str">
        <f>+K7</f>
        <v>1.º trimestre</v>
      </c>
      <c r="L33" s="1494"/>
      <c r="M33" s="1494" t="str">
        <f>+M7</f>
        <v>2.º trimestre</v>
      </c>
      <c r="N33" s="1494"/>
      <c r="O33" s="1283"/>
      <c r="P33" s="1257"/>
    </row>
    <row r="34" spans="1:16" x14ac:dyDescent="0.2">
      <c r="A34" s="1257"/>
      <c r="B34" s="1261"/>
      <c r="C34" s="1278"/>
      <c r="D34" s="1278"/>
      <c r="E34" s="784" t="s">
        <v>160</v>
      </c>
      <c r="F34" s="784" t="s">
        <v>106</v>
      </c>
      <c r="G34" s="784" t="s">
        <v>160</v>
      </c>
      <c r="H34" s="784" t="s">
        <v>106</v>
      </c>
      <c r="I34" s="785" t="s">
        <v>160</v>
      </c>
      <c r="J34" s="785" t="s">
        <v>106</v>
      </c>
      <c r="K34" s="785" t="s">
        <v>160</v>
      </c>
      <c r="L34" s="785" t="s">
        <v>106</v>
      </c>
      <c r="M34" s="785" t="s">
        <v>160</v>
      </c>
      <c r="N34" s="785" t="s">
        <v>106</v>
      </c>
      <c r="O34" s="1283"/>
      <c r="P34" s="1257"/>
    </row>
    <row r="35" spans="1:16" ht="15" customHeight="1" x14ac:dyDescent="0.2">
      <c r="A35" s="1257"/>
      <c r="B35" s="1261"/>
      <c r="C35" s="1487" t="s">
        <v>2</v>
      </c>
      <c r="D35" s="1487"/>
      <c r="E35" s="1292">
        <v>10310.4</v>
      </c>
      <c r="F35" s="1292">
        <f>+E35/E35*100</f>
        <v>100</v>
      </c>
      <c r="G35" s="1293">
        <v>10302.200000000001</v>
      </c>
      <c r="H35" s="1292">
        <f>+G35/G35*100</f>
        <v>100</v>
      </c>
      <c r="I35" s="1293">
        <v>10294.200000000001</v>
      </c>
      <c r="J35" s="1292">
        <f>+I35/I35*100</f>
        <v>100</v>
      </c>
      <c r="K35" s="1293">
        <v>10294.1</v>
      </c>
      <c r="L35" s="1292">
        <f>+K35/K35*100</f>
        <v>100</v>
      </c>
      <c r="M35" s="1293">
        <v>10286.4</v>
      </c>
      <c r="N35" s="1293">
        <f>+M35/M35*100</f>
        <v>100</v>
      </c>
      <c r="O35" s="1283"/>
      <c r="P35" s="1257"/>
    </row>
    <row r="36" spans="1:16" ht="13.5" customHeight="1" x14ac:dyDescent="0.2">
      <c r="A36" s="1257"/>
      <c r="B36" s="1261"/>
      <c r="C36" s="775"/>
      <c r="D36" s="775" t="s">
        <v>176</v>
      </c>
      <c r="E36" s="1294">
        <v>1450.2</v>
      </c>
      <c r="F36" s="1294">
        <f>+E36/E$35*100</f>
        <v>14.065409683426445</v>
      </c>
      <c r="G36" s="1295">
        <v>1444.5</v>
      </c>
      <c r="H36" s="1294">
        <f>+G36/G$35*100</f>
        <v>14.021277008794236</v>
      </c>
      <c r="I36" s="1295">
        <v>1440</v>
      </c>
      <c r="J36" s="1294">
        <f>+I36/I$35*100</f>
        <v>13.98845952089526</v>
      </c>
      <c r="K36" s="1295">
        <v>1438.8</v>
      </c>
      <c r="L36" s="1294">
        <f>+K36/K$35*100</f>
        <v>13.976938246179849</v>
      </c>
      <c r="M36" s="1295">
        <v>1433.5</v>
      </c>
      <c r="N36" s="1295">
        <f>+M36/M$35*100</f>
        <v>13.935876497122415</v>
      </c>
      <c r="O36" s="1283"/>
      <c r="P36" s="1257"/>
    </row>
    <row r="37" spans="1:16" ht="13.5" customHeight="1" x14ac:dyDescent="0.2">
      <c r="A37" s="1257"/>
      <c r="B37" s="1261"/>
      <c r="C37" s="775"/>
      <c r="D37" s="775" t="s">
        <v>521</v>
      </c>
      <c r="E37" s="1294">
        <v>2152.8000000000002</v>
      </c>
      <c r="F37" s="1294">
        <f>+E37/E$35*100</f>
        <v>20.879888268156428</v>
      </c>
      <c r="G37" s="1295">
        <v>2164.6999999999998</v>
      </c>
      <c r="H37" s="1294">
        <f>+G37/G$35*100</f>
        <v>21.012016850769736</v>
      </c>
      <c r="I37" s="1295">
        <v>2176</v>
      </c>
      <c r="J37" s="1294">
        <f>+I37/I$35*100</f>
        <v>21.138116609352839</v>
      </c>
      <c r="K37" s="1295">
        <v>2178.6999999999998</v>
      </c>
      <c r="L37" s="1294">
        <f>+K37/K$35*100</f>
        <v>21.164550567800973</v>
      </c>
      <c r="M37" s="1295">
        <v>2187.8000000000002</v>
      </c>
      <c r="N37" s="1295">
        <f>+M37/M$35*100</f>
        <v>21.268859853787529</v>
      </c>
      <c r="O37" s="1283"/>
      <c r="P37" s="1257"/>
    </row>
    <row r="38" spans="1:16" s="1299" customFormat="1" ht="15" customHeight="1" x14ac:dyDescent="0.2">
      <c r="A38" s="1296"/>
      <c r="B38" s="1297"/>
      <c r="C38" s="775" t="s">
        <v>187</v>
      </c>
      <c r="D38" s="775"/>
      <c r="E38" s="1294">
        <v>3587.9</v>
      </c>
      <c r="F38" s="1294">
        <f>+E38/E$35*100</f>
        <v>34.798843885785232</v>
      </c>
      <c r="G38" s="1295">
        <v>3583.2</v>
      </c>
      <c r="H38" s="1294">
        <f>+G38/G$35*100</f>
        <v>34.780920580070273</v>
      </c>
      <c r="I38" s="1295">
        <v>3577.4</v>
      </c>
      <c r="J38" s="1294">
        <f>+I38/I$35*100</f>
        <v>34.751607701424106</v>
      </c>
      <c r="K38" s="1295">
        <v>3575</v>
      </c>
      <c r="L38" s="1294">
        <f>+K38/K$35*100</f>
        <v>34.728630963367365</v>
      </c>
      <c r="M38" s="1295">
        <v>3570.2</v>
      </c>
      <c r="N38" s="1295">
        <f>+M38/M$35*100</f>
        <v>34.707963913516878</v>
      </c>
      <c r="O38" s="1298"/>
      <c r="P38" s="1296"/>
    </row>
    <row r="39" spans="1:16" ht="13.5" customHeight="1" x14ac:dyDescent="0.2">
      <c r="A39" s="1257"/>
      <c r="B39" s="1261"/>
      <c r="C39" s="775"/>
      <c r="D39" s="776" t="s">
        <v>176</v>
      </c>
      <c r="E39" s="1300">
        <v>483.4</v>
      </c>
      <c r="F39" s="1300">
        <f>+E39/E38*100</f>
        <v>13.473062236963127</v>
      </c>
      <c r="G39" s="1301">
        <v>480.1</v>
      </c>
      <c r="H39" s="1300">
        <f>+G39/G38*100</f>
        <v>13.398638088859121</v>
      </c>
      <c r="I39" s="1301">
        <v>477</v>
      </c>
      <c r="J39" s="1300">
        <f>+I39/I38*100</f>
        <v>13.333706043495274</v>
      </c>
      <c r="K39" s="1301">
        <v>475.6</v>
      </c>
      <c r="L39" s="1300">
        <f>+K39/K38*100</f>
        <v>13.303496503496504</v>
      </c>
      <c r="M39" s="1301">
        <v>472.4</v>
      </c>
      <c r="N39" s="1301">
        <f>+M39/M38*100</f>
        <v>13.231751722592572</v>
      </c>
      <c r="O39" s="1283"/>
      <c r="P39" s="1257"/>
    </row>
    <row r="40" spans="1:16" ht="13.5" customHeight="1" x14ac:dyDescent="0.2">
      <c r="A40" s="1257"/>
      <c r="B40" s="1261"/>
      <c r="C40" s="775"/>
      <c r="D40" s="776" t="s">
        <v>521</v>
      </c>
      <c r="E40" s="1300">
        <v>689</v>
      </c>
      <c r="F40" s="1300">
        <f>+E40/E38*100</f>
        <v>19.203433763482817</v>
      </c>
      <c r="G40" s="1301">
        <v>694.1</v>
      </c>
      <c r="H40" s="1300">
        <f>+G40/G38*100</f>
        <v>19.370953337798618</v>
      </c>
      <c r="I40" s="1301">
        <v>698.8</v>
      </c>
      <c r="J40" s="1300">
        <f>+I40/I38*100</f>
        <v>19.533739587409848</v>
      </c>
      <c r="K40" s="1301">
        <v>700.6</v>
      </c>
      <c r="L40" s="1300">
        <f>+K40/K38*100</f>
        <v>19.597202797202797</v>
      </c>
      <c r="M40" s="1301">
        <v>704.9</v>
      </c>
      <c r="N40" s="1301">
        <f>+M40/M38*100</f>
        <v>19.743991933225029</v>
      </c>
      <c r="O40" s="1283"/>
      <c r="P40" s="1257"/>
    </row>
    <row r="41" spans="1:16" s="1299" customFormat="1" ht="15" customHeight="1" x14ac:dyDescent="0.2">
      <c r="A41" s="1296"/>
      <c r="B41" s="1297"/>
      <c r="C41" s="775" t="s">
        <v>188</v>
      </c>
      <c r="D41" s="775"/>
      <c r="E41" s="1294">
        <v>2248.1</v>
      </c>
      <c r="F41" s="1294">
        <f>+E41/E$35*100</f>
        <v>21.804197703289883</v>
      </c>
      <c r="G41" s="1295">
        <v>2246</v>
      </c>
      <c r="H41" s="1294">
        <f>+G41/G$35*100</f>
        <v>21.801168682417345</v>
      </c>
      <c r="I41" s="1295">
        <v>2244</v>
      </c>
      <c r="J41" s="1294">
        <f>+I41/I$35*100</f>
        <v>21.798682753395116</v>
      </c>
      <c r="K41" s="1295">
        <v>2240.5</v>
      </c>
      <c r="L41" s="1294">
        <f>+K41/K$35*100</f>
        <v>21.764894454104777</v>
      </c>
      <c r="M41" s="1295">
        <v>2237.6</v>
      </c>
      <c r="N41" s="1295">
        <f>+M41/M$35*100</f>
        <v>21.752994244828123</v>
      </c>
      <c r="O41" s="1298"/>
      <c r="P41" s="1296"/>
    </row>
    <row r="42" spans="1:16" ht="13.5" customHeight="1" x14ac:dyDescent="0.2">
      <c r="A42" s="1257"/>
      <c r="B42" s="1261"/>
      <c r="C42" s="775"/>
      <c r="D42" s="776" t="s">
        <v>176</v>
      </c>
      <c r="E42" s="1300">
        <v>284.10000000000002</v>
      </c>
      <c r="F42" s="1300">
        <f>+E42/E41*100</f>
        <v>12.637338196699435</v>
      </c>
      <c r="G42" s="1301">
        <v>282.7</v>
      </c>
      <c r="H42" s="1300">
        <f>+G42/G41*100</f>
        <v>12.586821015138023</v>
      </c>
      <c r="I42" s="1301">
        <v>281.39999999999998</v>
      </c>
      <c r="J42" s="1300">
        <f>+I42/I41*100</f>
        <v>12.540106951871657</v>
      </c>
      <c r="K42" s="1301">
        <v>280.39999999999998</v>
      </c>
      <c r="L42" s="1300">
        <f>+K42/K41*100</f>
        <v>12.51506360187458</v>
      </c>
      <c r="M42" s="1301">
        <v>279</v>
      </c>
      <c r="N42" s="1301">
        <f>+M42/M41*100</f>
        <v>12.468716481944941</v>
      </c>
      <c r="O42" s="1283"/>
      <c r="P42" s="1257"/>
    </row>
    <row r="43" spans="1:16" ht="13.5" customHeight="1" x14ac:dyDescent="0.2">
      <c r="A43" s="1257"/>
      <c r="B43" s="1261"/>
      <c r="C43" s="775"/>
      <c r="D43" s="776" t="s">
        <v>521</v>
      </c>
      <c r="E43" s="1300">
        <v>527.20000000000005</v>
      </c>
      <c r="F43" s="1300">
        <f>+E43/E41*100</f>
        <v>23.450914105244429</v>
      </c>
      <c r="G43" s="1301">
        <v>529.20000000000005</v>
      </c>
      <c r="H43" s="1300">
        <f>+G43/G41*100</f>
        <v>23.561887800534283</v>
      </c>
      <c r="I43" s="1301">
        <v>531</v>
      </c>
      <c r="J43" s="1300">
        <f>+I43/I41*100</f>
        <v>23.663101604278076</v>
      </c>
      <c r="K43" s="1301">
        <v>530.1</v>
      </c>
      <c r="L43" s="1300">
        <f>+K43/K41*100</f>
        <v>23.659897344342781</v>
      </c>
      <c r="M43" s="1301">
        <v>531.20000000000005</v>
      </c>
      <c r="N43" s="1301">
        <f>+M43/M41*100</f>
        <v>23.739721129781913</v>
      </c>
      <c r="O43" s="1283"/>
      <c r="P43" s="1257"/>
    </row>
    <row r="44" spans="1:16" s="1299" customFormat="1" ht="15" customHeight="1" x14ac:dyDescent="0.2">
      <c r="A44" s="1296"/>
      <c r="B44" s="1297"/>
      <c r="C44" s="775" t="s">
        <v>59</v>
      </c>
      <c r="D44" s="775"/>
      <c r="E44" s="1294">
        <v>2814</v>
      </c>
      <c r="F44" s="1294">
        <f>+E44/E$35*100</f>
        <v>27.292830540037244</v>
      </c>
      <c r="G44" s="1295">
        <v>2815.4</v>
      </c>
      <c r="H44" s="1294">
        <f>+G44/G$35*100</f>
        <v>27.328143503329382</v>
      </c>
      <c r="I44" s="1295">
        <v>2818</v>
      </c>
      <c r="J44" s="1294">
        <f>+I44/I$35*100</f>
        <v>27.374638145751973</v>
      </c>
      <c r="K44" s="1295">
        <v>2822.1</v>
      </c>
      <c r="L44" s="1294">
        <f>+K44/K$35*100</f>
        <v>27.414732710970359</v>
      </c>
      <c r="M44" s="1295">
        <v>2824.6</v>
      </c>
      <c r="N44" s="1295">
        <f>+M44/M$35*100</f>
        <v>27.45955825167211</v>
      </c>
      <c r="O44" s="1298"/>
      <c r="P44" s="1296"/>
    </row>
    <row r="45" spans="1:16" ht="13.5" customHeight="1" x14ac:dyDescent="0.2">
      <c r="A45" s="1257"/>
      <c r="B45" s="1261"/>
      <c r="C45" s="775"/>
      <c r="D45" s="776" t="s">
        <v>176</v>
      </c>
      <c r="E45" s="1300">
        <v>446.1</v>
      </c>
      <c r="F45" s="1300">
        <f>+E45/E44*100</f>
        <v>15.852878464818765</v>
      </c>
      <c r="G45" s="1301">
        <v>446.4</v>
      </c>
      <c r="H45" s="1300">
        <f>+G45/G44*100</f>
        <v>15.855651062016054</v>
      </c>
      <c r="I45" s="1301">
        <v>447</v>
      </c>
      <c r="J45" s="1300">
        <f>+I45/I44*100</f>
        <v>15.862313697657912</v>
      </c>
      <c r="K45" s="1301">
        <v>448.7</v>
      </c>
      <c r="L45" s="1300">
        <f>+K45/K44*100</f>
        <v>15.899507458984443</v>
      </c>
      <c r="M45" s="1301">
        <v>449</v>
      </c>
      <c r="N45" s="1301">
        <f>+M45/M44*100</f>
        <v>15.896056078736812</v>
      </c>
      <c r="O45" s="1283"/>
      <c r="P45" s="1257"/>
    </row>
    <row r="46" spans="1:16" ht="13.5" customHeight="1" x14ac:dyDescent="0.2">
      <c r="A46" s="1257"/>
      <c r="B46" s="1261"/>
      <c r="C46" s="775"/>
      <c r="D46" s="776" t="s">
        <v>521</v>
      </c>
      <c r="E46" s="1300">
        <v>591.5</v>
      </c>
      <c r="F46" s="1300">
        <f>+E46/E44*100</f>
        <v>21.019900497512438</v>
      </c>
      <c r="G46" s="1301">
        <v>595.29999999999995</v>
      </c>
      <c r="H46" s="1300">
        <f>+G46/G44*100</f>
        <v>21.144419975847121</v>
      </c>
      <c r="I46" s="1301">
        <v>599</v>
      </c>
      <c r="J46" s="1300">
        <f>+I46/I44*100</f>
        <v>21.256210078069554</v>
      </c>
      <c r="K46" s="1301">
        <v>601.1</v>
      </c>
      <c r="L46" s="1300">
        <f>+K46/K44*100</f>
        <v>21.299741327380321</v>
      </c>
      <c r="M46" s="1301">
        <v>604.29999999999995</v>
      </c>
      <c r="N46" s="1301">
        <f>+M46/M44*100</f>
        <v>21.394179706861145</v>
      </c>
      <c r="O46" s="1283"/>
      <c r="P46" s="1257"/>
    </row>
    <row r="47" spans="1:16" s="1299" customFormat="1" ht="15" customHeight="1" x14ac:dyDescent="0.2">
      <c r="A47" s="1296"/>
      <c r="B47" s="1297"/>
      <c r="C47" s="775" t="s">
        <v>190</v>
      </c>
      <c r="D47" s="775"/>
      <c r="E47" s="1294">
        <v>719</v>
      </c>
      <c r="F47" s="1294">
        <f>+E47/E$35*100</f>
        <v>6.9735412787088764</v>
      </c>
      <c r="G47" s="1295">
        <v>716.8</v>
      </c>
      <c r="H47" s="1294">
        <f>+G47/G$35*100</f>
        <v>6.9577371823494012</v>
      </c>
      <c r="I47" s="1295">
        <v>714.6</v>
      </c>
      <c r="J47" s="1294">
        <f>+I47/I$35*100</f>
        <v>6.941773037244273</v>
      </c>
      <c r="K47" s="1295">
        <v>717.2</v>
      </c>
      <c r="L47" s="1294">
        <f>+K47/K$35*100</f>
        <v>6.9670976578816992</v>
      </c>
      <c r="M47" s="1295">
        <v>715.7</v>
      </c>
      <c r="N47" s="1295">
        <f>+M47/M$35*100</f>
        <v>6.9577305957380622</v>
      </c>
      <c r="O47" s="1298"/>
      <c r="P47" s="1296"/>
    </row>
    <row r="48" spans="1:16" ht="13.5" customHeight="1" x14ac:dyDescent="0.2">
      <c r="A48" s="1257"/>
      <c r="B48" s="1261"/>
      <c r="C48" s="775"/>
      <c r="D48" s="776" t="s">
        <v>176</v>
      </c>
      <c r="E48" s="1300">
        <v>92.6</v>
      </c>
      <c r="F48" s="1300">
        <f>+E48/E47*100</f>
        <v>12.878998609179416</v>
      </c>
      <c r="G48" s="1301">
        <v>92</v>
      </c>
      <c r="H48" s="1300">
        <f>+G48/G47*100</f>
        <v>12.834821428571431</v>
      </c>
      <c r="I48" s="1301">
        <v>91.6</v>
      </c>
      <c r="J48" s="1300">
        <f>+I48/I47*100</f>
        <v>12.818359921634478</v>
      </c>
      <c r="K48" s="1301">
        <v>91.8</v>
      </c>
      <c r="L48" s="1300">
        <f>+K48/K47*100</f>
        <v>12.799776910206356</v>
      </c>
      <c r="M48" s="1301">
        <v>91.4</v>
      </c>
      <c r="N48" s="1301">
        <f>+M48/M47*100</f>
        <v>12.770713986307111</v>
      </c>
      <c r="O48" s="1283"/>
      <c r="P48" s="1257"/>
    </row>
    <row r="49" spans="1:16" ht="13.5" customHeight="1" x14ac:dyDescent="0.2">
      <c r="A49" s="1257"/>
      <c r="B49" s="1261"/>
      <c r="C49" s="775"/>
      <c r="D49" s="776" t="s">
        <v>521</v>
      </c>
      <c r="E49" s="1300">
        <v>178.9</v>
      </c>
      <c r="F49" s="1300">
        <f>+E49/E47*100</f>
        <v>24.881780250347706</v>
      </c>
      <c r="G49" s="1301">
        <v>179.1</v>
      </c>
      <c r="H49" s="1300">
        <f>+G49/G47*100</f>
        <v>24.986049107142858</v>
      </c>
      <c r="I49" s="1301">
        <v>179.3</v>
      </c>
      <c r="J49" s="1300">
        <f>+I49/I47*100</f>
        <v>25.090959977609849</v>
      </c>
      <c r="K49" s="1301">
        <v>178.8</v>
      </c>
      <c r="L49" s="1300">
        <f>+K49/K47*100</f>
        <v>24.930284439486893</v>
      </c>
      <c r="M49" s="1301">
        <v>178.7</v>
      </c>
      <c r="N49" s="1301">
        <f>+M49/M47*100</f>
        <v>24.968562246751429</v>
      </c>
      <c r="O49" s="1283"/>
      <c r="P49" s="1257"/>
    </row>
    <row r="50" spans="1:16" s="1299" customFormat="1" ht="15" customHeight="1" x14ac:dyDescent="0.2">
      <c r="A50" s="1296"/>
      <c r="B50" s="1297"/>
      <c r="C50" s="775" t="s">
        <v>191</v>
      </c>
      <c r="D50" s="775"/>
      <c r="E50" s="1294">
        <v>441.6</v>
      </c>
      <c r="F50" s="1294">
        <f>+E50/E$35*100</f>
        <v>4.2830540037243949</v>
      </c>
      <c r="G50" s="1295">
        <v>441.7</v>
      </c>
      <c r="H50" s="1294">
        <f>+G50/G$35*100</f>
        <v>4.2874337520141328</v>
      </c>
      <c r="I50" s="1295">
        <v>442.1</v>
      </c>
      <c r="J50" s="1294">
        <f>+I50/I$35*100</f>
        <v>4.2946513570748577</v>
      </c>
      <c r="K50" s="1295">
        <v>440.8</v>
      </c>
      <c r="L50" s="1294">
        <f>+K50/K$35*100</f>
        <v>4.2820644835391146</v>
      </c>
      <c r="M50" s="1295">
        <v>440.6</v>
      </c>
      <c r="N50" s="1295">
        <f>+M50/M$35*100</f>
        <v>4.2833255560740398</v>
      </c>
      <c r="O50" s="1298"/>
      <c r="P50" s="1296"/>
    </row>
    <row r="51" spans="1:16" ht="13.5" customHeight="1" x14ac:dyDescent="0.2">
      <c r="A51" s="1257"/>
      <c r="B51" s="1261"/>
      <c r="C51" s="775"/>
      <c r="D51" s="776" t="s">
        <v>176</v>
      </c>
      <c r="E51" s="1300">
        <v>66.599999999999994</v>
      </c>
      <c r="F51" s="1300">
        <f>+E51/E50*100</f>
        <v>15.081521739130432</v>
      </c>
      <c r="G51" s="1301">
        <v>66.599999999999994</v>
      </c>
      <c r="H51" s="1300">
        <f>+G51/G50*100</f>
        <v>15.078107312655648</v>
      </c>
      <c r="I51" s="1301">
        <v>66.7</v>
      </c>
      <c r="J51" s="1300">
        <f>+I51/I50*100</f>
        <v>15.087084370052024</v>
      </c>
      <c r="K51" s="1301">
        <v>66.5</v>
      </c>
      <c r="L51" s="1300">
        <f>+K51/K50*100</f>
        <v>15.086206896551724</v>
      </c>
      <c r="M51" s="1301">
        <v>66.400000000000006</v>
      </c>
      <c r="N51" s="1301">
        <f>+M51/M50*100</f>
        <v>15.070358601906491</v>
      </c>
      <c r="O51" s="1283"/>
      <c r="P51" s="1257"/>
    </row>
    <row r="52" spans="1:16" ht="13.5" customHeight="1" x14ac:dyDescent="0.2">
      <c r="A52" s="1257"/>
      <c r="B52" s="1261"/>
      <c r="C52" s="775"/>
      <c r="D52" s="776" t="s">
        <v>521</v>
      </c>
      <c r="E52" s="1300">
        <v>92.6</v>
      </c>
      <c r="F52" s="1300">
        <f>+E52/E50*100</f>
        <v>20.969202898550723</v>
      </c>
      <c r="G52" s="1301">
        <v>93</v>
      </c>
      <c r="H52" s="1300">
        <f>+G52/G50*100</f>
        <v>21.055014715870502</v>
      </c>
      <c r="I52" s="1301">
        <v>93.5</v>
      </c>
      <c r="J52" s="1300">
        <f>+I52/I50*100</f>
        <v>21.149061298348791</v>
      </c>
      <c r="K52" s="1301">
        <v>93.3</v>
      </c>
      <c r="L52" s="1300">
        <f>+K52/K50*100</f>
        <v>21.166061705989108</v>
      </c>
      <c r="M52" s="1301">
        <v>93.6</v>
      </c>
      <c r="N52" s="1301">
        <f>+M52/M50*100</f>
        <v>21.243758511121197</v>
      </c>
      <c r="O52" s="1283"/>
      <c r="P52" s="1257"/>
    </row>
    <row r="53" spans="1:16" s="1299" customFormat="1" ht="15" customHeight="1" x14ac:dyDescent="0.2">
      <c r="A53" s="1296"/>
      <c r="B53" s="1297"/>
      <c r="C53" s="775" t="s">
        <v>130</v>
      </c>
      <c r="D53" s="775"/>
      <c r="E53" s="1294">
        <v>244.9</v>
      </c>
      <c r="F53" s="1294">
        <f>+E53/E$35*100</f>
        <v>2.3752715704531346</v>
      </c>
      <c r="G53" s="1295">
        <v>244.7</v>
      </c>
      <c r="H53" s="1294">
        <f>+G53/G$35*100</f>
        <v>2.3752208266195565</v>
      </c>
      <c r="I53" s="1295">
        <v>244.5</v>
      </c>
      <c r="J53" s="1294">
        <f>+I53/I$35*100</f>
        <v>2.3751238561520078</v>
      </c>
      <c r="K53" s="1295">
        <v>244.8</v>
      </c>
      <c r="L53" s="1294">
        <f>+K53/K$35*100</f>
        <v>2.3780612195335191</v>
      </c>
      <c r="M53" s="1295">
        <v>244.7</v>
      </c>
      <c r="N53" s="1295">
        <f>+M53/M$35*100</f>
        <v>2.3788691864986777</v>
      </c>
      <c r="O53" s="1298"/>
      <c r="P53" s="1296"/>
    </row>
    <row r="54" spans="1:16" ht="13.5" customHeight="1" x14ac:dyDescent="0.2">
      <c r="A54" s="1257"/>
      <c r="B54" s="1261"/>
      <c r="C54" s="775"/>
      <c r="D54" s="776" t="s">
        <v>176</v>
      </c>
      <c r="E54" s="1300">
        <v>40.1</v>
      </c>
      <c r="F54" s="1300">
        <f>+E54/E53*100</f>
        <v>16.374030216414866</v>
      </c>
      <c r="G54" s="1301">
        <v>39.9</v>
      </c>
      <c r="H54" s="1300">
        <f>+G54/G53*100</f>
        <v>16.305680425010216</v>
      </c>
      <c r="I54" s="1301">
        <v>39.700000000000003</v>
      </c>
      <c r="J54" s="1300">
        <f>+I54/I53*100</f>
        <v>16.237218813905933</v>
      </c>
      <c r="K54" s="1301">
        <v>39.5</v>
      </c>
      <c r="L54" s="1300">
        <f>+K54/K53*100</f>
        <v>16.135620915032678</v>
      </c>
      <c r="M54" s="1301">
        <v>39.4</v>
      </c>
      <c r="N54" s="1301">
        <f>+M54/M53*100</f>
        <v>16.101348590110341</v>
      </c>
      <c r="O54" s="1283"/>
      <c r="P54" s="1257"/>
    </row>
    <row r="55" spans="1:16" ht="13.5" customHeight="1" x14ac:dyDescent="0.2">
      <c r="A55" s="1257"/>
      <c r="B55" s="1261"/>
      <c r="C55" s="775"/>
      <c r="D55" s="776" t="s">
        <v>521</v>
      </c>
      <c r="E55" s="1300">
        <v>33.5</v>
      </c>
      <c r="F55" s="1300">
        <f>+E55/E53*100</f>
        <v>13.679052674561046</v>
      </c>
      <c r="G55" s="1301">
        <v>33.700000000000003</v>
      </c>
      <c r="H55" s="1300">
        <f>+G55/G53*100</f>
        <v>13.771965672251737</v>
      </c>
      <c r="I55" s="1301">
        <v>33.9</v>
      </c>
      <c r="J55" s="1300">
        <f>+I55/I53*100</f>
        <v>13.865030674846626</v>
      </c>
      <c r="K55" s="1301">
        <v>34</v>
      </c>
      <c r="L55" s="1300">
        <f>+K55/K53*100</f>
        <v>13.888888888888889</v>
      </c>
      <c r="M55" s="1301">
        <v>34.1</v>
      </c>
      <c r="N55" s="1301">
        <f>+M55/M53*100</f>
        <v>13.935431140171639</v>
      </c>
      <c r="O55" s="1283"/>
      <c r="P55" s="1257"/>
    </row>
    <row r="56" spans="1:16" s="1299" customFormat="1" ht="15" customHeight="1" x14ac:dyDescent="0.2">
      <c r="A56" s="1296"/>
      <c r="B56" s="1297"/>
      <c r="C56" s="775" t="s">
        <v>131</v>
      </c>
      <c r="D56" s="775"/>
      <c r="E56" s="1294">
        <v>254.9</v>
      </c>
      <c r="F56" s="1294">
        <f>+E56/E$35*100</f>
        <v>2.4722610180012419</v>
      </c>
      <c r="G56" s="1295">
        <v>254.4</v>
      </c>
      <c r="H56" s="1294">
        <f>+G56/G$35*100</f>
        <v>2.4693754731998991</v>
      </c>
      <c r="I56" s="1295">
        <v>253.6</v>
      </c>
      <c r="J56" s="1294">
        <f>+I56/I$35*100</f>
        <v>2.4635231489576652</v>
      </c>
      <c r="K56" s="1295">
        <v>253.6</v>
      </c>
      <c r="L56" s="1294">
        <f>+K56/K$35*100</f>
        <v>2.463547080366423</v>
      </c>
      <c r="M56" s="1295">
        <v>253.1</v>
      </c>
      <c r="N56" s="1295">
        <f>+M56/M$35*100</f>
        <v>2.4605304090838391</v>
      </c>
      <c r="O56" s="1298"/>
      <c r="P56" s="1296"/>
    </row>
    <row r="57" spans="1:16" ht="13.5" customHeight="1" x14ac:dyDescent="0.2">
      <c r="A57" s="1257"/>
      <c r="B57" s="1261"/>
      <c r="C57" s="775"/>
      <c r="D57" s="776" t="s">
        <v>176</v>
      </c>
      <c r="E57" s="1300">
        <v>37.299999999999997</v>
      </c>
      <c r="F57" s="1300">
        <f>+E57/E56*100</f>
        <v>14.633189486072967</v>
      </c>
      <c r="G57" s="1301">
        <v>36.9</v>
      </c>
      <c r="H57" s="1300">
        <f>+G57/G56*100</f>
        <v>14.504716981132074</v>
      </c>
      <c r="I57" s="1301">
        <v>36.5</v>
      </c>
      <c r="J57" s="1300">
        <f>+I57/I56*100</f>
        <v>14.392744479495267</v>
      </c>
      <c r="K57" s="1301">
        <v>36.299999999999997</v>
      </c>
      <c r="L57" s="1300">
        <f>+K57/K56*100</f>
        <v>14.313880126182966</v>
      </c>
      <c r="M57" s="1301">
        <v>35.9</v>
      </c>
      <c r="N57" s="1301">
        <f>+M57/M56*100</f>
        <v>14.184116949822204</v>
      </c>
      <c r="O57" s="1283"/>
      <c r="P57" s="1257"/>
    </row>
    <row r="58" spans="1:16" ht="13.5" customHeight="1" x14ac:dyDescent="0.2">
      <c r="A58" s="1257"/>
      <c r="B58" s="1261"/>
      <c r="C58" s="775"/>
      <c r="D58" s="776" t="s">
        <v>521</v>
      </c>
      <c r="E58" s="1300">
        <v>40.1</v>
      </c>
      <c r="F58" s="1300">
        <f>+E58/E56*100</f>
        <v>15.731659474303649</v>
      </c>
      <c r="G58" s="1301">
        <v>40.299999999999997</v>
      </c>
      <c r="H58" s="1300">
        <f>+G58/G56*100</f>
        <v>15.841194968553458</v>
      </c>
      <c r="I58" s="1301">
        <v>40.5</v>
      </c>
      <c r="J58" s="1300">
        <f>+I58/I56*100</f>
        <v>15.970031545741325</v>
      </c>
      <c r="K58" s="1301">
        <v>40.700000000000003</v>
      </c>
      <c r="L58" s="1300">
        <f>+K58/K56*100</f>
        <v>16.048895899053626</v>
      </c>
      <c r="M58" s="1301">
        <v>40.9</v>
      </c>
      <c r="N58" s="1301">
        <f>+M58/M56*100</f>
        <v>16.159620703279337</v>
      </c>
      <c r="O58" s="1283"/>
      <c r="P58" s="1257"/>
    </row>
    <row r="59" spans="1:16" s="853" customFormat="1" ht="13.5" customHeight="1" x14ac:dyDescent="0.2">
      <c r="A59" s="884"/>
      <c r="B59" s="885"/>
      <c r="C59" s="886" t="s">
        <v>421</v>
      </c>
      <c r="D59" s="887"/>
      <c r="E59" s="888"/>
      <c r="F59" s="1302"/>
      <c r="G59" s="888"/>
      <c r="H59" s="1302"/>
      <c r="I59" s="888"/>
      <c r="J59" s="1302"/>
      <c r="K59" s="888"/>
      <c r="L59" s="1302"/>
      <c r="M59" s="888"/>
      <c r="N59" s="1302"/>
      <c r="O59" s="889"/>
      <c r="P59" s="880"/>
    </row>
    <row r="60" spans="1:16" ht="13.5" customHeight="1" x14ac:dyDescent="0.2">
      <c r="A60" s="1257"/>
      <c r="B60" s="1303"/>
      <c r="C60" s="1304" t="s">
        <v>403</v>
      </c>
      <c r="D60" s="1278"/>
      <c r="E60" s="1262"/>
      <c r="F60" s="1305" t="s">
        <v>88</v>
      </c>
      <c r="G60" s="1306"/>
      <c r="H60" s="1306"/>
      <c r="I60" s="1307"/>
      <c r="J60" s="1306"/>
      <c r="K60" s="1306"/>
      <c r="L60" s="1306"/>
      <c r="M60" s="1306"/>
      <c r="N60" s="1306"/>
      <c r="O60" s="1283"/>
      <c r="P60" s="1257"/>
    </row>
    <row r="61" spans="1:16" ht="13.5" customHeight="1" x14ac:dyDescent="0.2">
      <c r="A61" s="1257"/>
      <c r="B61" s="1024">
        <v>6</v>
      </c>
      <c r="C61" s="1501">
        <v>43009</v>
      </c>
      <c r="D61" s="1501"/>
      <c r="E61" s="1282"/>
      <c r="F61" s="1282"/>
      <c r="G61" s="1282"/>
      <c r="H61" s="1282"/>
      <c r="I61" s="1282"/>
      <c r="J61" s="1282"/>
      <c r="K61" s="1282"/>
      <c r="L61" s="1282"/>
      <c r="M61" s="1282"/>
      <c r="N61" s="1282"/>
      <c r="O61" s="1282"/>
      <c r="P61" s="1282"/>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1"/>
  <sheetViews>
    <sheetView workbookViewId="0"/>
  </sheetViews>
  <sheetFormatPr defaultRowHeight="12.75" x14ac:dyDescent="0.2"/>
  <cols>
    <col min="1" max="1" width="1" style="1258" customWidth="1"/>
    <col min="2" max="2" width="2.5703125" style="1258" customWidth="1"/>
    <col min="3" max="3" width="1" style="1258" customWidth="1"/>
    <col min="4" max="4" width="34" style="1258" customWidth="1"/>
    <col min="5" max="5" width="7.42578125" style="1258" customWidth="1"/>
    <col min="6" max="6" width="4.85546875" style="1258" customWidth="1"/>
    <col min="7" max="7" width="7.42578125" style="1258" customWidth="1"/>
    <col min="8" max="8" width="4.85546875" style="1258" customWidth="1"/>
    <col min="9" max="9" width="7.42578125" style="1258" customWidth="1"/>
    <col min="10" max="10" width="4.85546875" style="1258" customWidth="1"/>
    <col min="11" max="11" width="7.42578125" style="1258" customWidth="1"/>
    <col min="12" max="12" width="4.85546875" style="1258" customWidth="1"/>
    <col min="13" max="13" width="7.42578125" style="1258" customWidth="1"/>
    <col min="14" max="14" width="4.85546875" style="1258" customWidth="1"/>
    <col min="15" max="15" width="2.5703125" style="1258" customWidth="1"/>
    <col min="16" max="16" width="1" style="1258" customWidth="1"/>
    <col min="17" max="16384" width="9.140625" style="1258"/>
  </cols>
  <sheetData>
    <row r="1" spans="1:16" ht="13.5" customHeight="1" x14ac:dyDescent="0.2">
      <c r="A1" s="1257"/>
      <c r="B1" s="1308"/>
      <c r="C1" s="1505" t="s">
        <v>324</v>
      </c>
      <c r="D1" s="1505"/>
      <c r="E1" s="1253"/>
      <c r="F1" s="1253"/>
      <c r="G1" s="1253"/>
      <c r="H1" s="1253"/>
      <c r="I1" s="1253"/>
      <c r="J1" s="1253"/>
      <c r="K1" s="1253"/>
      <c r="L1" s="1253"/>
      <c r="M1" s="1309"/>
      <c r="N1" s="1253"/>
      <c r="O1" s="1253"/>
      <c r="P1" s="1257"/>
    </row>
    <row r="2" spans="1:16" ht="9.75" customHeight="1" x14ac:dyDescent="0.2">
      <c r="A2" s="1257"/>
      <c r="B2" s="1310"/>
      <c r="C2" s="1311"/>
      <c r="D2" s="1310"/>
      <c r="E2" s="1312"/>
      <c r="F2" s="1312"/>
      <c r="G2" s="1312"/>
      <c r="H2" s="1312"/>
      <c r="I2" s="1260"/>
      <c r="J2" s="1260"/>
      <c r="K2" s="1260"/>
      <c r="L2" s="1260"/>
      <c r="M2" s="1260"/>
      <c r="N2" s="1260"/>
      <c r="O2" s="1313"/>
      <c r="P2" s="1257"/>
    </row>
    <row r="3" spans="1:16" ht="9" customHeight="1" thickBot="1" x14ac:dyDescent="0.25">
      <c r="A3" s="1257"/>
      <c r="B3" s="1253"/>
      <c r="C3" s="1290"/>
      <c r="D3" s="1253"/>
      <c r="E3" s="1253"/>
      <c r="F3" s="1253"/>
      <c r="G3" s="1253"/>
      <c r="H3" s="1253"/>
      <c r="I3" s="1253"/>
      <c r="J3" s="1253"/>
      <c r="K3" s="1253"/>
      <c r="L3" s="1253"/>
      <c r="M3" s="1491" t="s">
        <v>73</v>
      </c>
      <c r="N3" s="1491"/>
      <c r="O3" s="1314"/>
      <c r="P3" s="1257"/>
    </row>
    <row r="4" spans="1:16" s="1269" customFormat="1" ht="13.5" customHeight="1" thickBot="1" x14ac:dyDescent="0.25">
      <c r="A4" s="1264"/>
      <c r="B4" s="1291"/>
      <c r="C4" s="1266" t="s">
        <v>161</v>
      </c>
      <c r="D4" s="1267"/>
      <c r="E4" s="1267"/>
      <c r="F4" s="1267"/>
      <c r="G4" s="1267"/>
      <c r="H4" s="1267"/>
      <c r="I4" s="1267"/>
      <c r="J4" s="1267"/>
      <c r="K4" s="1267"/>
      <c r="L4" s="1267"/>
      <c r="M4" s="1267"/>
      <c r="N4" s="1268"/>
      <c r="O4" s="1314"/>
      <c r="P4" s="1264"/>
    </row>
    <row r="5" spans="1:16" ht="3.75" customHeight="1" x14ac:dyDescent="0.2">
      <c r="A5" s="1257"/>
      <c r="B5" s="1253"/>
      <c r="C5" s="1506" t="s">
        <v>155</v>
      </c>
      <c r="D5" s="1507"/>
      <c r="E5" s="1253"/>
      <c r="F5" s="1315"/>
      <c r="G5" s="1315"/>
      <c r="H5" s="1315"/>
      <c r="I5" s="1315"/>
      <c r="J5" s="1315"/>
      <c r="K5" s="1253"/>
      <c r="L5" s="1315"/>
      <c r="M5" s="1315"/>
      <c r="N5" s="1315"/>
      <c r="O5" s="1314"/>
      <c r="P5" s="1257"/>
    </row>
    <row r="6" spans="1:16" ht="12.75" customHeight="1" x14ac:dyDescent="0.2">
      <c r="A6" s="1257"/>
      <c r="B6" s="1253"/>
      <c r="C6" s="1507"/>
      <c r="D6" s="1507"/>
      <c r="E6" s="1272" t="s">
        <v>34</v>
      </c>
      <c r="F6" s="1273" t="s">
        <v>34</v>
      </c>
      <c r="G6" s="1272" t="s">
        <v>662</v>
      </c>
      <c r="H6" s="1273" t="s">
        <v>34</v>
      </c>
      <c r="I6" s="1274"/>
      <c r="J6" s="1273" t="s">
        <v>34</v>
      </c>
      <c r="K6" s="1275" t="s">
        <v>34</v>
      </c>
      <c r="L6" s="1276" t="s">
        <v>663</v>
      </c>
      <c r="M6" s="1276" t="s">
        <v>34</v>
      </c>
      <c r="N6" s="1277"/>
      <c r="O6" s="1314"/>
      <c r="P6" s="1257"/>
    </row>
    <row r="7" spans="1:16" x14ac:dyDescent="0.2">
      <c r="A7" s="1257"/>
      <c r="B7" s="1253"/>
      <c r="C7" s="1316"/>
      <c r="D7" s="1316"/>
      <c r="E7" s="1494" t="s">
        <v>695</v>
      </c>
      <c r="F7" s="1494"/>
      <c r="G7" s="1494" t="s">
        <v>696</v>
      </c>
      <c r="H7" s="1494"/>
      <c r="I7" s="1494" t="s">
        <v>697</v>
      </c>
      <c r="J7" s="1494"/>
      <c r="K7" s="1494" t="s">
        <v>698</v>
      </c>
      <c r="L7" s="1494"/>
      <c r="M7" s="1494" t="s">
        <v>695</v>
      </c>
      <c r="N7" s="1494"/>
      <c r="O7" s="1317"/>
      <c r="P7" s="1257"/>
    </row>
    <row r="8" spans="1:16" s="1281" customFormat="1" ht="15.75" customHeight="1" x14ac:dyDescent="0.2">
      <c r="A8" s="1279"/>
      <c r="B8" s="1318"/>
      <c r="C8" s="1487" t="s">
        <v>13</v>
      </c>
      <c r="D8" s="1487"/>
      <c r="E8" s="1503">
        <v>4602.5</v>
      </c>
      <c r="F8" s="1503"/>
      <c r="G8" s="1503">
        <v>4661.5</v>
      </c>
      <c r="H8" s="1503"/>
      <c r="I8" s="1503">
        <v>4643.6000000000004</v>
      </c>
      <c r="J8" s="1503"/>
      <c r="K8" s="1503">
        <v>4658.1000000000004</v>
      </c>
      <c r="L8" s="1503"/>
      <c r="M8" s="1504">
        <v>4760.3999999999996</v>
      </c>
      <c r="N8" s="1504"/>
      <c r="O8" s="1319"/>
      <c r="P8" s="1279"/>
    </row>
    <row r="9" spans="1:16" ht="11.25" customHeight="1" x14ac:dyDescent="0.2">
      <c r="A9" s="1257"/>
      <c r="B9" s="1320"/>
      <c r="C9" s="772" t="s">
        <v>72</v>
      </c>
      <c r="D9" s="1282"/>
      <c r="E9" s="1508">
        <v>2364.3000000000002</v>
      </c>
      <c r="F9" s="1508"/>
      <c r="G9" s="1508">
        <v>2400.6</v>
      </c>
      <c r="H9" s="1508"/>
      <c r="I9" s="1508">
        <v>2377</v>
      </c>
      <c r="J9" s="1508"/>
      <c r="K9" s="1508">
        <v>2389.1</v>
      </c>
      <c r="L9" s="1508"/>
      <c r="M9" s="1509">
        <v>2443.8000000000002</v>
      </c>
      <c r="N9" s="1509"/>
      <c r="O9" s="1317"/>
      <c r="P9" s="1257"/>
    </row>
    <row r="10" spans="1:16" ht="11.25" customHeight="1" x14ac:dyDescent="0.2">
      <c r="A10" s="1257"/>
      <c r="B10" s="1320"/>
      <c r="C10" s="772" t="s">
        <v>71</v>
      </c>
      <c r="D10" s="1282"/>
      <c r="E10" s="1508">
        <v>2238.3000000000002</v>
      </c>
      <c r="F10" s="1508"/>
      <c r="G10" s="1508">
        <v>2260.9</v>
      </c>
      <c r="H10" s="1508"/>
      <c r="I10" s="1508">
        <v>2266.6999999999998</v>
      </c>
      <c r="J10" s="1508"/>
      <c r="K10" s="1508">
        <v>2269</v>
      </c>
      <c r="L10" s="1508"/>
      <c r="M10" s="1509">
        <v>2316.6</v>
      </c>
      <c r="N10" s="1509"/>
      <c r="O10" s="1317"/>
      <c r="P10" s="1257"/>
    </row>
    <row r="11" spans="1:16" ht="15.75" customHeight="1" x14ac:dyDescent="0.2">
      <c r="A11" s="1257"/>
      <c r="B11" s="1320"/>
      <c r="C11" s="772" t="s">
        <v>156</v>
      </c>
      <c r="D11" s="1282"/>
      <c r="E11" s="1508">
        <v>259.39999999999998</v>
      </c>
      <c r="F11" s="1508"/>
      <c r="G11" s="1508">
        <v>272.89999999999998</v>
      </c>
      <c r="H11" s="1508"/>
      <c r="I11" s="1508">
        <v>265</v>
      </c>
      <c r="J11" s="1508"/>
      <c r="K11" s="1508">
        <v>274</v>
      </c>
      <c r="L11" s="1508"/>
      <c r="M11" s="1509">
        <v>275.39999999999998</v>
      </c>
      <c r="N11" s="1509"/>
      <c r="O11" s="1317"/>
      <c r="P11" s="1257"/>
    </row>
    <row r="12" spans="1:16" ht="11.25" customHeight="1" x14ac:dyDescent="0.2">
      <c r="A12" s="1257"/>
      <c r="B12" s="1320"/>
      <c r="C12" s="772" t="s">
        <v>157</v>
      </c>
      <c r="D12" s="1282"/>
      <c r="E12" s="1495">
        <v>2233.3000000000002</v>
      </c>
      <c r="F12" s="1495"/>
      <c r="G12" s="1495">
        <v>2245.5</v>
      </c>
      <c r="H12" s="1495"/>
      <c r="I12" s="1495">
        <v>2230.4</v>
      </c>
      <c r="J12" s="1495"/>
      <c r="K12" s="1495">
        <v>2221.4</v>
      </c>
      <c r="L12" s="1495"/>
      <c r="M12" s="1496">
        <v>2241.9</v>
      </c>
      <c r="N12" s="1496"/>
      <c r="O12" s="1317"/>
      <c r="P12" s="1257"/>
    </row>
    <row r="13" spans="1:16" ht="11.25" customHeight="1" x14ac:dyDescent="0.2">
      <c r="A13" s="1257"/>
      <c r="B13" s="1320"/>
      <c r="C13" s="772" t="s">
        <v>158</v>
      </c>
      <c r="D13" s="1282"/>
      <c r="E13" s="1495">
        <v>2109.8000000000002</v>
      </c>
      <c r="F13" s="1495"/>
      <c r="G13" s="1495">
        <v>2143.1</v>
      </c>
      <c r="H13" s="1495"/>
      <c r="I13" s="1495">
        <v>2148.1999999999998</v>
      </c>
      <c r="J13" s="1495"/>
      <c r="K13" s="1495">
        <v>2162.6999999999998</v>
      </c>
      <c r="L13" s="1495"/>
      <c r="M13" s="1496">
        <v>2243.1</v>
      </c>
      <c r="N13" s="1496"/>
      <c r="O13" s="1317"/>
      <c r="P13" s="1257"/>
    </row>
    <row r="14" spans="1:16" ht="15.75" customHeight="1" x14ac:dyDescent="0.2">
      <c r="A14" s="1257"/>
      <c r="B14" s="1320"/>
      <c r="C14" s="772" t="s">
        <v>382</v>
      </c>
      <c r="D14" s="1282"/>
      <c r="E14" s="1508">
        <v>328.8</v>
      </c>
      <c r="F14" s="1508"/>
      <c r="G14" s="1508">
        <v>341.8</v>
      </c>
      <c r="H14" s="1508"/>
      <c r="I14" s="1508">
        <v>307.3</v>
      </c>
      <c r="J14" s="1508"/>
      <c r="K14" s="1508">
        <v>301</v>
      </c>
      <c r="L14" s="1508"/>
      <c r="M14" s="1509">
        <v>331.9</v>
      </c>
      <c r="N14" s="1509"/>
      <c r="O14" s="1317"/>
      <c r="P14" s="1257"/>
    </row>
    <row r="15" spans="1:16" ht="11.25" customHeight="1" x14ac:dyDescent="0.2">
      <c r="A15" s="1257"/>
      <c r="B15" s="1320"/>
      <c r="C15" s="772" t="s">
        <v>162</v>
      </c>
      <c r="D15" s="1282"/>
      <c r="E15" s="1495">
        <v>1116.5</v>
      </c>
      <c r="F15" s="1495"/>
      <c r="G15" s="1495">
        <v>1132.2</v>
      </c>
      <c r="H15" s="1495"/>
      <c r="I15" s="1495">
        <v>1159.2</v>
      </c>
      <c r="J15" s="1495"/>
      <c r="K15" s="1495">
        <v>1133.0999999999999</v>
      </c>
      <c r="L15" s="1495"/>
      <c r="M15" s="1496">
        <v>1164.5</v>
      </c>
      <c r="N15" s="1496"/>
      <c r="O15" s="1317"/>
      <c r="P15" s="1257"/>
    </row>
    <row r="16" spans="1:16" ht="11.25" customHeight="1" x14ac:dyDescent="0.2">
      <c r="A16" s="1257"/>
      <c r="B16" s="1320"/>
      <c r="C16" s="772" t="s">
        <v>163</v>
      </c>
      <c r="D16" s="1282"/>
      <c r="E16" s="1495">
        <v>3157.2</v>
      </c>
      <c r="F16" s="1495"/>
      <c r="G16" s="1495">
        <v>3187.5</v>
      </c>
      <c r="H16" s="1495"/>
      <c r="I16" s="1495">
        <v>3177.1</v>
      </c>
      <c r="J16" s="1495"/>
      <c r="K16" s="1495">
        <v>3224</v>
      </c>
      <c r="L16" s="1495"/>
      <c r="M16" s="1496">
        <v>3264</v>
      </c>
      <c r="N16" s="1496"/>
      <c r="O16" s="1317"/>
      <c r="P16" s="1257"/>
    </row>
    <row r="17" spans="1:16" s="1324" customFormat="1" ht="15.75" customHeight="1" x14ac:dyDescent="0.2">
      <c r="A17" s="1321"/>
      <c r="B17" s="1322"/>
      <c r="C17" s="772" t="s">
        <v>164</v>
      </c>
      <c r="D17" s="1282"/>
      <c r="E17" s="1495">
        <v>4055.4</v>
      </c>
      <c r="F17" s="1495"/>
      <c r="G17" s="1495">
        <v>4106</v>
      </c>
      <c r="H17" s="1495"/>
      <c r="I17" s="1495">
        <v>4090.1</v>
      </c>
      <c r="J17" s="1495"/>
      <c r="K17" s="1495">
        <v>4107.5</v>
      </c>
      <c r="L17" s="1495"/>
      <c r="M17" s="1496">
        <v>4205.6000000000004</v>
      </c>
      <c r="N17" s="1496"/>
      <c r="O17" s="1323"/>
      <c r="P17" s="1321"/>
    </row>
    <row r="18" spans="1:16" s="1324" customFormat="1" ht="11.25" customHeight="1" x14ac:dyDescent="0.2">
      <c r="A18" s="1321"/>
      <c r="B18" s="1322"/>
      <c r="C18" s="772" t="s">
        <v>165</v>
      </c>
      <c r="D18" s="1282"/>
      <c r="E18" s="1495">
        <v>547.20000000000005</v>
      </c>
      <c r="F18" s="1495"/>
      <c r="G18" s="1495">
        <v>555.5</v>
      </c>
      <c r="H18" s="1495"/>
      <c r="I18" s="1495">
        <v>553.5</v>
      </c>
      <c r="J18" s="1495"/>
      <c r="K18" s="1495">
        <v>550.70000000000005</v>
      </c>
      <c r="L18" s="1495"/>
      <c r="M18" s="1496">
        <v>554.79999999999995</v>
      </c>
      <c r="N18" s="1496"/>
      <c r="O18" s="1323"/>
      <c r="P18" s="1321"/>
    </row>
    <row r="19" spans="1:16" ht="15.75" customHeight="1" x14ac:dyDescent="0.2">
      <c r="A19" s="1257"/>
      <c r="B19" s="1320"/>
      <c r="C19" s="772" t="s">
        <v>166</v>
      </c>
      <c r="D19" s="1282"/>
      <c r="E19" s="1495">
        <v>3775.8</v>
      </c>
      <c r="F19" s="1495"/>
      <c r="G19" s="1495">
        <v>3822.9</v>
      </c>
      <c r="H19" s="1495"/>
      <c r="I19" s="1495">
        <v>3837.1</v>
      </c>
      <c r="J19" s="1495"/>
      <c r="K19" s="1495">
        <v>3852.8</v>
      </c>
      <c r="L19" s="1495"/>
      <c r="M19" s="1496">
        <v>3931.5</v>
      </c>
      <c r="N19" s="1496"/>
      <c r="O19" s="1317"/>
      <c r="P19" s="1257"/>
    </row>
    <row r="20" spans="1:16" ht="11.25" customHeight="1" x14ac:dyDescent="0.2">
      <c r="A20" s="1257"/>
      <c r="B20" s="1320"/>
      <c r="C20" s="1325"/>
      <c r="D20" s="1252" t="s">
        <v>167</v>
      </c>
      <c r="E20" s="1495">
        <v>2920.8</v>
      </c>
      <c r="F20" s="1495"/>
      <c r="G20" s="1495">
        <v>2966.7</v>
      </c>
      <c r="H20" s="1495"/>
      <c r="I20" s="1495">
        <v>2987.5</v>
      </c>
      <c r="J20" s="1495"/>
      <c r="K20" s="1495">
        <v>3035.7</v>
      </c>
      <c r="L20" s="1495"/>
      <c r="M20" s="1496">
        <v>3062.5</v>
      </c>
      <c r="N20" s="1496"/>
      <c r="O20" s="1317"/>
      <c r="P20" s="1257"/>
    </row>
    <row r="21" spans="1:16" ht="11.25" customHeight="1" x14ac:dyDescent="0.2">
      <c r="A21" s="1257"/>
      <c r="B21" s="1320"/>
      <c r="C21" s="1325"/>
      <c r="D21" s="1252" t="s">
        <v>168</v>
      </c>
      <c r="E21" s="1495">
        <v>712.3</v>
      </c>
      <c r="F21" s="1495"/>
      <c r="G21" s="1495">
        <v>709.5</v>
      </c>
      <c r="H21" s="1495"/>
      <c r="I21" s="1495">
        <v>704</v>
      </c>
      <c r="J21" s="1495"/>
      <c r="K21" s="1495">
        <v>681.4</v>
      </c>
      <c r="L21" s="1495"/>
      <c r="M21" s="1496">
        <v>727.9</v>
      </c>
      <c r="N21" s="1496"/>
      <c r="O21" s="1317"/>
      <c r="P21" s="1257"/>
    </row>
    <row r="22" spans="1:16" ht="11.25" customHeight="1" x14ac:dyDescent="0.2">
      <c r="A22" s="1257"/>
      <c r="B22" s="1320"/>
      <c r="C22" s="1325"/>
      <c r="D22" s="1252" t="s">
        <v>129</v>
      </c>
      <c r="E22" s="1495">
        <v>142.69999999999999</v>
      </c>
      <c r="F22" s="1495"/>
      <c r="G22" s="1495">
        <v>146.69999999999999</v>
      </c>
      <c r="H22" s="1495"/>
      <c r="I22" s="1495">
        <v>145.6</v>
      </c>
      <c r="J22" s="1495"/>
      <c r="K22" s="1495">
        <v>135.69999999999999</v>
      </c>
      <c r="L22" s="1495"/>
      <c r="M22" s="1496">
        <v>141.1</v>
      </c>
      <c r="N22" s="1496"/>
      <c r="O22" s="1317"/>
      <c r="P22" s="1257"/>
    </row>
    <row r="23" spans="1:16" ht="11.25" customHeight="1" x14ac:dyDescent="0.2">
      <c r="A23" s="1257"/>
      <c r="B23" s="1320"/>
      <c r="C23" s="772" t="s">
        <v>169</v>
      </c>
      <c r="D23" s="1282"/>
      <c r="E23" s="1495">
        <v>798</v>
      </c>
      <c r="F23" s="1495"/>
      <c r="G23" s="1495">
        <v>808.4</v>
      </c>
      <c r="H23" s="1495"/>
      <c r="I23" s="1495">
        <v>781.3</v>
      </c>
      <c r="J23" s="1495"/>
      <c r="K23" s="1495">
        <v>782.5</v>
      </c>
      <c r="L23" s="1495"/>
      <c r="M23" s="1496">
        <v>806.2</v>
      </c>
      <c r="N23" s="1496"/>
      <c r="O23" s="1317"/>
      <c r="P23" s="1257"/>
    </row>
    <row r="24" spans="1:16" ht="11.25" customHeight="1" x14ac:dyDescent="0.2">
      <c r="A24" s="1257"/>
      <c r="B24" s="1320"/>
      <c r="C24" s="772" t="s">
        <v>129</v>
      </c>
      <c r="D24" s="1282"/>
      <c r="E24" s="1495">
        <v>28.7</v>
      </c>
      <c r="F24" s="1495"/>
      <c r="G24" s="1495">
        <v>30.2</v>
      </c>
      <c r="H24" s="1495"/>
      <c r="I24" s="1495">
        <v>25.2</v>
      </c>
      <c r="J24" s="1495"/>
      <c r="K24" s="1495">
        <v>22.8</v>
      </c>
      <c r="L24" s="1495"/>
      <c r="M24" s="1496">
        <v>22.7</v>
      </c>
      <c r="N24" s="1496"/>
      <c r="O24" s="1317"/>
      <c r="P24" s="1257"/>
    </row>
    <row r="25" spans="1:16" ht="15.75" customHeight="1" x14ac:dyDescent="0.2">
      <c r="A25" s="1257"/>
      <c r="B25" s="1320"/>
      <c r="C25" s="777" t="s">
        <v>170</v>
      </c>
      <c r="D25" s="777"/>
      <c r="E25" s="1499"/>
      <c r="F25" s="1499"/>
      <c r="G25" s="1499"/>
      <c r="H25" s="1499"/>
      <c r="I25" s="1499"/>
      <c r="J25" s="1499"/>
      <c r="K25" s="1499"/>
      <c r="L25" s="1499"/>
      <c r="M25" s="1500"/>
      <c r="N25" s="1500"/>
      <c r="O25" s="1317"/>
      <c r="P25" s="1257"/>
    </row>
    <row r="26" spans="1:16" s="1299" customFormat="1" ht="13.5" customHeight="1" x14ac:dyDescent="0.2">
      <c r="A26" s="1296"/>
      <c r="B26" s="1510" t="s">
        <v>171</v>
      </c>
      <c r="C26" s="1510"/>
      <c r="D26" s="1510"/>
      <c r="E26" s="1511">
        <v>65.099999999999994</v>
      </c>
      <c r="F26" s="1511"/>
      <c r="G26" s="1511">
        <v>66</v>
      </c>
      <c r="H26" s="1511"/>
      <c r="I26" s="1511">
        <v>65.900000000000006</v>
      </c>
      <c r="J26" s="1511"/>
      <c r="K26" s="1511">
        <v>66.3</v>
      </c>
      <c r="L26" s="1511"/>
      <c r="M26" s="1512">
        <v>67.599999999999994</v>
      </c>
      <c r="N26" s="1512"/>
      <c r="O26" s="1326"/>
      <c r="P26" s="1296"/>
    </row>
    <row r="27" spans="1:16" ht="11.25" customHeight="1" x14ac:dyDescent="0.2">
      <c r="A27" s="1257"/>
      <c r="B27" s="1320"/>
      <c r="C27" s="775"/>
      <c r="D27" s="1252" t="s">
        <v>72</v>
      </c>
      <c r="E27" s="1499">
        <v>68.3</v>
      </c>
      <c r="F27" s="1499"/>
      <c r="G27" s="1499">
        <v>69.3</v>
      </c>
      <c r="H27" s="1499"/>
      <c r="I27" s="1499">
        <v>68.8</v>
      </c>
      <c r="J27" s="1499"/>
      <c r="K27" s="1499">
        <v>69.400000000000006</v>
      </c>
      <c r="L27" s="1499"/>
      <c r="M27" s="1500">
        <v>70.8</v>
      </c>
      <c r="N27" s="1500"/>
      <c r="O27" s="1317"/>
      <c r="P27" s="1257"/>
    </row>
    <row r="28" spans="1:16" ht="11.25" customHeight="1" x14ac:dyDescent="0.2">
      <c r="A28" s="1257"/>
      <c r="B28" s="1320"/>
      <c r="C28" s="775"/>
      <c r="D28" s="1252" t="s">
        <v>71</v>
      </c>
      <c r="E28" s="1499">
        <v>62.2</v>
      </c>
      <c r="F28" s="1499"/>
      <c r="G28" s="1499">
        <v>62.9</v>
      </c>
      <c r="H28" s="1499"/>
      <c r="I28" s="1499">
        <v>63.2</v>
      </c>
      <c r="J28" s="1499"/>
      <c r="K28" s="1499">
        <v>63.4</v>
      </c>
      <c r="L28" s="1499"/>
      <c r="M28" s="1500">
        <v>64.5</v>
      </c>
      <c r="N28" s="1500"/>
      <c r="O28" s="1317"/>
      <c r="P28" s="1257"/>
    </row>
    <row r="29" spans="1:16" s="1299" customFormat="1" ht="13.5" customHeight="1" x14ac:dyDescent="0.2">
      <c r="A29" s="1296"/>
      <c r="B29" s="1510" t="s">
        <v>156</v>
      </c>
      <c r="C29" s="1510"/>
      <c r="D29" s="1510"/>
      <c r="E29" s="1511">
        <v>23.6</v>
      </c>
      <c r="F29" s="1511"/>
      <c r="G29" s="1511">
        <v>24.9</v>
      </c>
      <c r="H29" s="1511"/>
      <c r="I29" s="1511">
        <v>24.2</v>
      </c>
      <c r="J29" s="1511"/>
      <c r="K29" s="1511">
        <v>25</v>
      </c>
      <c r="L29" s="1511"/>
      <c r="M29" s="1512">
        <v>25.2</v>
      </c>
      <c r="N29" s="1512"/>
      <c r="O29" s="1326"/>
      <c r="P29" s="1296"/>
    </row>
    <row r="30" spans="1:16" ht="11.25" customHeight="1" x14ac:dyDescent="0.2">
      <c r="A30" s="1257"/>
      <c r="B30" s="1320"/>
      <c r="C30" s="775"/>
      <c r="D30" s="1252" t="s">
        <v>72</v>
      </c>
      <c r="E30" s="1499">
        <v>25.5</v>
      </c>
      <c r="F30" s="1499"/>
      <c r="G30" s="1499">
        <v>27</v>
      </c>
      <c r="H30" s="1499"/>
      <c r="I30" s="1499">
        <v>25.8</v>
      </c>
      <c r="J30" s="1499"/>
      <c r="K30" s="1499">
        <v>26.8</v>
      </c>
      <c r="L30" s="1499"/>
      <c r="M30" s="1500">
        <v>26.4</v>
      </c>
      <c r="N30" s="1500"/>
      <c r="O30" s="1317"/>
      <c r="P30" s="1257"/>
    </row>
    <row r="31" spans="1:16" ht="11.25" customHeight="1" x14ac:dyDescent="0.2">
      <c r="A31" s="1257"/>
      <c r="B31" s="1320"/>
      <c r="C31" s="775"/>
      <c r="D31" s="1252" t="s">
        <v>71</v>
      </c>
      <c r="E31" s="1499">
        <v>21.7</v>
      </c>
      <c r="F31" s="1499"/>
      <c r="G31" s="1499">
        <v>22.7</v>
      </c>
      <c r="H31" s="1499"/>
      <c r="I31" s="1499">
        <v>22.5</v>
      </c>
      <c r="J31" s="1499"/>
      <c r="K31" s="1499">
        <v>23.2</v>
      </c>
      <c r="L31" s="1499"/>
      <c r="M31" s="1500">
        <v>23.9</v>
      </c>
      <c r="N31" s="1500"/>
      <c r="O31" s="1317"/>
      <c r="P31" s="1257"/>
    </row>
    <row r="32" spans="1:16" s="1299" customFormat="1" ht="13.5" customHeight="1" x14ac:dyDescent="0.2">
      <c r="A32" s="1296"/>
      <c r="B32" s="1510" t="s">
        <v>172</v>
      </c>
      <c r="C32" s="1510"/>
      <c r="D32" s="1510"/>
      <c r="E32" s="1511">
        <v>52.2</v>
      </c>
      <c r="F32" s="1511"/>
      <c r="G32" s="1511">
        <v>53.2</v>
      </c>
      <c r="H32" s="1511"/>
      <c r="I32" s="1511">
        <v>52.9</v>
      </c>
      <c r="J32" s="1511"/>
      <c r="K32" s="1511">
        <v>53.9</v>
      </c>
      <c r="L32" s="1511"/>
      <c r="M32" s="1512">
        <v>56.1</v>
      </c>
      <c r="N32" s="1512"/>
      <c r="O32" s="1326"/>
      <c r="P32" s="1296"/>
    </row>
    <row r="33" spans="1:16" ht="11.25" customHeight="1" x14ac:dyDescent="0.2">
      <c r="A33" s="1257"/>
      <c r="B33" s="1320"/>
      <c r="C33" s="775"/>
      <c r="D33" s="1252" t="s">
        <v>72</v>
      </c>
      <c r="E33" s="1499">
        <v>58.9</v>
      </c>
      <c r="F33" s="1499"/>
      <c r="G33" s="1499">
        <v>60.6</v>
      </c>
      <c r="H33" s="1499"/>
      <c r="I33" s="1499">
        <v>59.3</v>
      </c>
      <c r="J33" s="1499"/>
      <c r="K33" s="1499">
        <v>60.4</v>
      </c>
      <c r="L33" s="1499"/>
      <c r="M33" s="1500">
        <v>62.2</v>
      </c>
      <c r="N33" s="1500"/>
      <c r="O33" s="1317"/>
      <c r="P33" s="1257"/>
    </row>
    <row r="34" spans="1:16" ht="11.25" customHeight="1" x14ac:dyDescent="0.2">
      <c r="A34" s="1257"/>
      <c r="B34" s="1320"/>
      <c r="C34" s="775"/>
      <c r="D34" s="1252" t="s">
        <v>71</v>
      </c>
      <c r="E34" s="1499">
        <v>46.1</v>
      </c>
      <c r="F34" s="1499"/>
      <c r="G34" s="1499">
        <v>46.6</v>
      </c>
      <c r="H34" s="1499"/>
      <c r="I34" s="1499">
        <v>47.2</v>
      </c>
      <c r="J34" s="1499"/>
      <c r="K34" s="1499">
        <v>48.2</v>
      </c>
      <c r="L34" s="1499"/>
      <c r="M34" s="1500">
        <v>50.6</v>
      </c>
      <c r="N34" s="1500"/>
      <c r="O34" s="1317"/>
      <c r="P34" s="1257"/>
    </row>
    <row r="35" spans="1:16" ht="15.75" customHeight="1" x14ac:dyDescent="0.2">
      <c r="A35" s="1257"/>
      <c r="B35" s="1320"/>
      <c r="C35" s="1513" t="s">
        <v>173</v>
      </c>
      <c r="D35" s="1513"/>
      <c r="E35" s="1514">
        <v>0</v>
      </c>
      <c r="F35" s="1514"/>
      <c r="G35" s="1514">
        <v>0</v>
      </c>
      <c r="H35" s="1514"/>
      <c r="I35" s="1514">
        <v>0</v>
      </c>
      <c r="J35" s="1514"/>
      <c r="K35" s="1514">
        <v>0</v>
      </c>
      <c r="L35" s="1514"/>
      <c r="M35" s="1518">
        <v>0</v>
      </c>
      <c r="N35" s="1518"/>
      <c r="O35" s="1317"/>
      <c r="P35" s="1257"/>
    </row>
    <row r="36" spans="1:16" ht="11.25" customHeight="1" x14ac:dyDescent="0.2">
      <c r="A36" s="1257"/>
      <c r="B36" s="1320"/>
      <c r="C36" s="1515" t="s">
        <v>171</v>
      </c>
      <c r="D36" s="1515"/>
      <c r="E36" s="1516">
        <v>-6.0999999999999943</v>
      </c>
      <c r="F36" s="1516"/>
      <c r="G36" s="1516">
        <v>-6.3999999999999986</v>
      </c>
      <c r="H36" s="1516"/>
      <c r="I36" s="1516">
        <v>-5.5999999999999943</v>
      </c>
      <c r="J36" s="1516"/>
      <c r="K36" s="1516">
        <v>-6.0000000000000071</v>
      </c>
      <c r="L36" s="1516"/>
      <c r="M36" s="1517">
        <v>-6.2999999999999972</v>
      </c>
      <c r="N36" s="1517"/>
      <c r="O36" s="1317"/>
      <c r="P36" s="1257"/>
    </row>
    <row r="37" spans="1:16" ht="11.25" customHeight="1" x14ac:dyDescent="0.2">
      <c r="A37" s="1257"/>
      <c r="B37" s="1320"/>
      <c r="C37" s="1515" t="s">
        <v>156</v>
      </c>
      <c r="D37" s="1515"/>
      <c r="E37" s="1516">
        <v>-3.8000000000000007</v>
      </c>
      <c r="F37" s="1516"/>
      <c r="G37" s="1516">
        <v>-4.3000000000000007</v>
      </c>
      <c r="H37" s="1516"/>
      <c r="I37" s="1516">
        <v>-3.3000000000000007</v>
      </c>
      <c r="J37" s="1516"/>
      <c r="K37" s="1516">
        <v>-3.6000000000000014</v>
      </c>
      <c r="L37" s="1516"/>
      <c r="M37" s="1517">
        <v>-2.5</v>
      </c>
      <c r="N37" s="1517"/>
      <c r="O37" s="1317"/>
      <c r="P37" s="1257"/>
    </row>
    <row r="38" spans="1:16" ht="11.25" customHeight="1" x14ac:dyDescent="0.2">
      <c r="A38" s="1257"/>
      <c r="B38" s="1320"/>
      <c r="C38" s="1515" t="s">
        <v>172</v>
      </c>
      <c r="D38" s="1515"/>
      <c r="E38" s="1516">
        <v>-12.799999999999997</v>
      </c>
      <c r="F38" s="1516"/>
      <c r="G38" s="1516">
        <v>-14</v>
      </c>
      <c r="H38" s="1516"/>
      <c r="I38" s="1516">
        <v>-12.099999999999994</v>
      </c>
      <c r="J38" s="1516"/>
      <c r="K38" s="1516">
        <v>-12.199999999999996</v>
      </c>
      <c r="L38" s="1516"/>
      <c r="M38" s="1517">
        <v>-11.600000000000001</v>
      </c>
      <c r="N38" s="1517"/>
      <c r="O38" s="1317"/>
      <c r="P38" s="1257"/>
    </row>
    <row r="39" spans="1:16" ht="11.25" customHeight="1" thickBot="1" x14ac:dyDescent="0.25">
      <c r="A39" s="1257"/>
      <c r="B39" s="1320"/>
      <c r="C39" s="1252"/>
      <c r="D39" s="1252"/>
      <c r="E39" s="1327"/>
      <c r="F39" s="1327"/>
      <c r="G39" s="1327"/>
      <c r="H39" s="1327"/>
      <c r="I39" s="1327"/>
      <c r="J39" s="1327"/>
      <c r="K39" s="1327"/>
      <c r="L39" s="1327"/>
      <c r="M39" s="1328"/>
      <c r="N39" s="1328"/>
      <c r="O39" s="1317"/>
      <c r="P39" s="1257"/>
    </row>
    <row r="40" spans="1:16" s="1269" customFormat="1" ht="13.5" customHeight="1" thickBot="1" x14ac:dyDescent="0.25">
      <c r="A40" s="1264"/>
      <c r="B40" s="1291"/>
      <c r="C40" s="1266" t="s">
        <v>522</v>
      </c>
      <c r="D40" s="1267"/>
      <c r="E40" s="1267"/>
      <c r="F40" s="1267"/>
      <c r="G40" s="1267"/>
      <c r="H40" s="1267"/>
      <c r="I40" s="1267"/>
      <c r="J40" s="1267"/>
      <c r="K40" s="1267"/>
      <c r="L40" s="1267"/>
      <c r="M40" s="1267"/>
      <c r="N40" s="1268"/>
      <c r="O40" s="1317"/>
      <c r="P40" s="1264"/>
    </row>
    <row r="41" spans="1:16" s="1269" customFormat="1" ht="3.75" customHeight="1" x14ac:dyDescent="0.2">
      <c r="A41" s="1264"/>
      <c r="B41" s="1291"/>
      <c r="C41" s="1520" t="s">
        <v>159</v>
      </c>
      <c r="D41" s="1520"/>
      <c r="E41" s="1291"/>
      <c r="F41" s="1291"/>
      <c r="G41" s="1291"/>
      <c r="H41" s="1291"/>
      <c r="I41" s="1291"/>
      <c r="J41" s="1291"/>
      <c r="K41" s="1291"/>
      <c r="L41" s="1291"/>
      <c r="M41" s="1291"/>
      <c r="N41" s="1291"/>
      <c r="O41" s="1317"/>
      <c r="P41" s="1264"/>
    </row>
    <row r="42" spans="1:16" s="1324" customFormat="1" ht="12.75" customHeight="1" x14ac:dyDescent="0.2">
      <c r="A42" s="1321"/>
      <c r="B42" s="1282"/>
      <c r="C42" s="1520"/>
      <c r="D42" s="1520"/>
      <c r="E42" s="1272" t="s">
        <v>34</v>
      </c>
      <c r="F42" s="1273" t="s">
        <v>34</v>
      </c>
      <c r="G42" s="1272" t="s">
        <v>662</v>
      </c>
      <c r="H42" s="1273" t="s">
        <v>34</v>
      </c>
      <c r="I42" s="1274"/>
      <c r="J42" s="1273" t="s">
        <v>34</v>
      </c>
      <c r="K42" s="1275" t="s">
        <v>34</v>
      </c>
      <c r="L42" s="1276" t="s">
        <v>663</v>
      </c>
      <c r="M42" s="1276" t="s">
        <v>34</v>
      </c>
      <c r="N42" s="1277"/>
      <c r="O42" s="1323"/>
      <c r="P42" s="1321"/>
    </row>
    <row r="43" spans="1:16" x14ac:dyDescent="0.2">
      <c r="A43" s="1257"/>
      <c r="B43" s="1253"/>
      <c r="C43" s="1278"/>
      <c r="D43" s="1278"/>
      <c r="E43" s="1494" t="str">
        <f>+E7</f>
        <v>2.º trimestre</v>
      </c>
      <c r="F43" s="1494"/>
      <c r="G43" s="1494" t="str">
        <f>+G7</f>
        <v>3.º trimestre</v>
      </c>
      <c r="H43" s="1494"/>
      <c r="I43" s="1494" t="str">
        <f>+I7</f>
        <v>4.º trimestre</v>
      </c>
      <c r="J43" s="1494"/>
      <c r="K43" s="1494" t="str">
        <f>+K7</f>
        <v>1.º trimestre</v>
      </c>
      <c r="L43" s="1494"/>
      <c r="M43" s="1494" t="str">
        <f>+M7</f>
        <v>2.º trimestre</v>
      </c>
      <c r="N43" s="1494"/>
      <c r="O43" s="1317"/>
      <c r="P43" s="1257"/>
    </row>
    <row r="44" spans="1:16" ht="11.25" customHeight="1" x14ac:dyDescent="0.2">
      <c r="A44" s="1257"/>
      <c r="B44" s="1253"/>
      <c r="C44" s="1278"/>
      <c r="D44" s="1278"/>
      <c r="E44" s="784" t="s">
        <v>160</v>
      </c>
      <c r="F44" s="784" t="s">
        <v>106</v>
      </c>
      <c r="G44" s="784" t="s">
        <v>160</v>
      </c>
      <c r="H44" s="784" t="s">
        <v>106</v>
      </c>
      <c r="I44" s="785" t="s">
        <v>160</v>
      </c>
      <c r="J44" s="785" t="s">
        <v>106</v>
      </c>
      <c r="K44" s="785" t="s">
        <v>160</v>
      </c>
      <c r="L44" s="785" t="s">
        <v>106</v>
      </c>
      <c r="M44" s="785" t="s">
        <v>160</v>
      </c>
      <c r="N44" s="785" t="s">
        <v>106</v>
      </c>
      <c r="O44" s="1317"/>
      <c r="P44" s="1257"/>
    </row>
    <row r="45" spans="1:16" s="1281" customFormat="1" ht="15" customHeight="1" x14ac:dyDescent="0.2">
      <c r="A45" s="1279"/>
      <c r="B45" s="1329"/>
      <c r="C45" s="1487" t="s">
        <v>13</v>
      </c>
      <c r="D45" s="1487"/>
      <c r="E45" s="1330">
        <v>4602.5</v>
      </c>
      <c r="F45" s="1330">
        <f>+E45/E45*100</f>
        <v>100</v>
      </c>
      <c r="G45" s="1330">
        <v>4661.5</v>
      </c>
      <c r="H45" s="1330">
        <f>+G45/G45*100</f>
        <v>100</v>
      </c>
      <c r="I45" s="1330">
        <v>4643.6000000000004</v>
      </c>
      <c r="J45" s="1330">
        <f>+I45/I45*100</f>
        <v>100</v>
      </c>
      <c r="K45" s="1330">
        <v>4658.1000000000004</v>
      </c>
      <c r="L45" s="1330">
        <f>+K45/K45*100</f>
        <v>100</v>
      </c>
      <c r="M45" s="1330">
        <v>4760.3999999999996</v>
      </c>
      <c r="N45" s="1330">
        <f>+M45/M45*100</f>
        <v>100</v>
      </c>
      <c r="O45" s="1319"/>
      <c r="P45" s="1279"/>
    </row>
    <row r="46" spans="1:16" s="1324" customFormat="1" ht="11.25" customHeight="1" x14ac:dyDescent="0.2">
      <c r="A46" s="1321"/>
      <c r="B46" s="1282"/>
      <c r="C46" s="776"/>
      <c r="D46" s="1331" t="s">
        <v>156</v>
      </c>
      <c r="E46" s="1332">
        <v>259.39999999999998</v>
      </c>
      <c r="F46" s="1332">
        <f>+E46/E$45*100</f>
        <v>5.6360673546985334</v>
      </c>
      <c r="G46" s="1332">
        <v>272.89999999999998</v>
      </c>
      <c r="H46" s="1332">
        <f>+G46/G$45*100</f>
        <v>5.8543387321677569</v>
      </c>
      <c r="I46" s="1332">
        <v>265</v>
      </c>
      <c r="J46" s="1332">
        <f>+I46/I$45*100</f>
        <v>5.7067792230166248</v>
      </c>
      <c r="K46" s="1332">
        <v>274</v>
      </c>
      <c r="L46" s="1332">
        <f>+K46/K$45*100</f>
        <v>5.8822266589381931</v>
      </c>
      <c r="M46" s="1332">
        <v>275.39999999999998</v>
      </c>
      <c r="N46" s="1332">
        <f>+M46/M$45*100</f>
        <v>5.7852281320897401</v>
      </c>
      <c r="O46" s="1323"/>
      <c r="P46" s="1321"/>
    </row>
    <row r="47" spans="1:16" s="1324" customFormat="1" ht="11.25" customHeight="1" x14ac:dyDescent="0.2">
      <c r="A47" s="1321"/>
      <c r="B47" s="1282"/>
      <c r="C47" s="776"/>
      <c r="D47" s="772" t="s">
        <v>523</v>
      </c>
      <c r="E47" s="1332">
        <v>941.9</v>
      </c>
      <c r="F47" s="1332">
        <f>+E47/E45*100</f>
        <v>20.464964693101575</v>
      </c>
      <c r="G47" s="1332">
        <v>969.2</v>
      </c>
      <c r="H47" s="1332">
        <f>+G47/G45*100</f>
        <v>20.791590689692161</v>
      </c>
      <c r="I47" s="1332">
        <v>964.9</v>
      </c>
      <c r="J47" s="1332">
        <f>+I47/I45*100</f>
        <v>20.779136876561285</v>
      </c>
      <c r="K47" s="1332">
        <v>969.9</v>
      </c>
      <c r="L47" s="1332">
        <f>+K47/K45*100</f>
        <v>20.821794293810779</v>
      </c>
      <c r="M47" s="1332">
        <v>1027.5999999999999</v>
      </c>
      <c r="N47" s="1332">
        <f>+M47/M45*100</f>
        <v>21.586421309133684</v>
      </c>
      <c r="O47" s="1323"/>
      <c r="P47" s="1321"/>
    </row>
    <row r="48" spans="1:16" s="1324" customFormat="1" ht="12.75" customHeight="1" x14ac:dyDescent="0.2">
      <c r="A48" s="1321"/>
      <c r="B48" s="1333"/>
      <c r="C48" s="772" t="s">
        <v>187</v>
      </c>
      <c r="D48" s="778"/>
      <c r="E48" s="1332">
        <v>1596.5</v>
      </c>
      <c r="F48" s="1332">
        <f>E48/E$45*100</f>
        <v>34.687669744703967</v>
      </c>
      <c r="G48" s="1332">
        <v>1605.8</v>
      </c>
      <c r="H48" s="1332">
        <f>G48/G$45*100</f>
        <v>34.448139011047942</v>
      </c>
      <c r="I48" s="1332">
        <v>1611.5</v>
      </c>
      <c r="J48" s="1332">
        <f>I48/I$45*100</f>
        <v>34.703678180721852</v>
      </c>
      <c r="K48" s="1332">
        <v>1627.9</v>
      </c>
      <c r="L48" s="1332">
        <f>K48/K$45*100</f>
        <v>34.947725467465276</v>
      </c>
      <c r="M48" s="1332">
        <v>1662.3</v>
      </c>
      <c r="N48" s="1332">
        <f>M48/M$45*100</f>
        <v>34.919334509705067</v>
      </c>
      <c r="O48" s="1323"/>
      <c r="P48" s="1321"/>
    </row>
    <row r="49" spans="1:16" s="1324" customFormat="1" ht="10.5" customHeight="1" x14ac:dyDescent="0.2">
      <c r="A49" s="1321"/>
      <c r="B49" s="1282"/>
      <c r="C49" s="775"/>
      <c r="D49" s="1252" t="s">
        <v>156</v>
      </c>
      <c r="E49" s="1334">
        <v>101.7</v>
      </c>
      <c r="F49" s="1334">
        <f>E49/E48*100</f>
        <v>6.3701847792045099</v>
      </c>
      <c r="G49" s="1334">
        <v>102.4</v>
      </c>
      <c r="H49" s="1334">
        <f>G49/G48*100</f>
        <v>6.3768837962386362</v>
      </c>
      <c r="I49" s="1334">
        <v>101.2</v>
      </c>
      <c r="J49" s="1334">
        <f>I49/I48*100</f>
        <v>6.2798634812286691</v>
      </c>
      <c r="K49" s="1334">
        <v>103</v>
      </c>
      <c r="L49" s="1334">
        <f>K49/K48*100</f>
        <v>6.3271699735856002</v>
      </c>
      <c r="M49" s="1334">
        <v>103</v>
      </c>
      <c r="N49" s="1334">
        <f>M49/M48*100</f>
        <v>6.1962341334295861</v>
      </c>
      <c r="O49" s="1323"/>
      <c r="P49" s="1321"/>
    </row>
    <row r="50" spans="1:16" s="1324" customFormat="1" ht="10.5" customHeight="1" x14ac:dyDescent="0.2">
      <c r="A50" s="1321"/>
      <c r="B50" s="1282"/>
      <c r="C50" s="775"/>
      <c r="D50" s="1252" t="s">
        <v>523</v>
      </c>
      <c r="E50" s="1334">
        <v>298.8</v>
      </c>
      <c r="F50" s="1334">
        <f>+E50/E48*100</f>
        <v>18.715941121202633</v>
      </c>
      <c r="G50" s="1334">
        <v>314.89999999999998</v>
      </c>
      <c r="H50" s="1334">
        <f>+G50/G48*100</f>
        <v>19.610163158550254</v>
      </c>
      <c r="I50" s="1334">
        <v>314.7</v>
      </c>
      <c r="J50" s="1334">
        <f>+I50/I48*100</f>
        <v>19.528389699038161</v>
      </c>
      <c r="K50" s="1334">
        <v>321.2</v>
      </c>
      <c r="L50" s="1334">
        <f>+K50/K48*100</f>
        <v>19.730941704035875</v>
      </c>
      <c r="M50" s="1334">
        <v>339.2</v>
      </c>
      <c r="N50" s="1334">
        <f>+M50/M48*100</f>
        <v>20.405462311255491</v>
      </c>
      <c r="O50" s="1323"/>
      <c r="P50" s="1321"/>
    </row>
    <row r="51" spans="1:16" s="1324" customFormat="1" ht="12.75" customHeight="1" x14ac:dyDescent="0.2">
      <c r="A51" s="1321"/>
      <c r="B51" s="1282"/>
      <c r="C51" s="772" t="s">
        <v>188</v>
      </c>
      <c r="D51" s="778"/>
      <c r="E51" s="1332">
        <v>1045.4000000000001</v>
      </c>
      <c r="F51" s="1332">
        <f>E51/E$45*100</f>
        <v>22.713742531233027</v>
      </c>
      <c r="G51" s="1332">
        <v>1068.3</v>
      </c>
      <c r="H51" s="1332">
        <f>G51/G$45*100</f>
        <v>22.91751582108763</v>
      </c>
      <c r="I51" s="1332">
        <v>1060.4000000000001</v>
      </c>
      <c r="J51" s="1332">
        <f>I51/I$45*100</f>
        <v>22.835730898440865</v>
      </c>
      <c r="K51" s="1332">
        <v>1049.2</v>
      </c>
      <c r="L51" s="1332">
        <f>K51/K$45*100</f>
        <v>22.524205148021725</v>
      </c>
      <c r="M51" s="1332">
        <v>1069.4000000000001</v>
      </c>
      <c r="N51" s="1332">
        <f>M51/M$45*100</f>
        <v>22.464498781614996</v>
      </c>
      <c r="O51" s="1323"/>
      <c r="P51" s="1321"/>
    </row>
    <row r="52" spans="1:16" s="1324" customFormat="1" ht="10.5" customHeight="1" x14ac:dyDescent="0.2">
      <c r="A52" s="1321"/>
      <c r="B52" s="1282"/>
      <c r="C52" s="775"/>
      <c r="D52" s="1252" t="s">
        <v>156</v>
      </c>
      <c r="E52" s="1334">
        <v>51.7</v>
      </c>
      <c r="F52" s="1334">
        <f>E52/E51*100</f>
        <v>4.9454754161086658</v>
      </c>
      <c r="G52" s="1334">
        <v>57.2</v>
      </c>
      <c r="H52" s="1334">
        <f>G52/G51*100</f>
        <v>5.3543012262473093</v>
      </c>
      <c r="I52" s="1334">
        <v>55.5</v>
      </c>
      <c r="J52" s="1334">
        <f>I52/I51*100</f>
        <v>5.2338740098076197</v>
      </c>
      <c r="K52" s="1334">
        <v>54.1</v>
      </c>
      <c r="L52" s="1334">
        <f>K52/K51*100</f>
        <v>5.1563095691955771</v>
      </c>
      <c r="M52" s="1334">
        <v>54.2</v>
      </c>
      <c r="N52" s="1334">
        <f>M52/M51*100</f>
        <v>5.0682625771460632</v>
      </c>
      <c r="O52" s="1323"/>
      <c r="P52" s="1321"/>
    </row>
    <row r="53" spans="1:16" s="1324" customFormat="1" ht="10.5" customHeight="1" x14ac:dyDescent="0.2">
      <c r="A53" s="1321"/>
      <c r="B53" s="1282"/>
      <c r="C53" s="775"/>
      <c r="D53" s="1252" t="s">
        <v>523</v>
      </c>
      <c r="E53" s="1334">
        <v>256.8</v>
      </c>
      <c r="F53" s="1334">
        <f>+E53/E51*100</f>
        <v>24.564759900516549</v>
      </c>
      <c r="G53" s="1334">
        <v>261.5</v>
      </c>
      <c r="H53" s="1334">
        <f>+G53/G51*100</f>
        <v>24.478142843770478</v>
      </c>
      <c r="I53" s="1334">
        <v>261.8</v>
      </c>
      <c r="J53" s="1334">
        <f>+I53/I51*100</f>
        <v>24.688796680497923</v>
      </c>
      <c r="K53" s="1334">
        <v>258</v>
      </c>
      <c r="L53" s="1334">
        <f>+K53/K51*100</f>
        <v>24.590163934426229</v>
      </c>
      <c r="M53" s="1334">
        <v>274.10000000000002</v>
      </c>
      <c r="N53" s="1334">
        <f>+M53/M51*100</f>
        <v>25.631195062651958</v>
      </c>
      <c r="O53" s="1323"/>
      <c r="P53" s="1321"/>
    </row>
    <row r="54" spans="1:16" s="1324" customFormat="1" ht="12.75" customHeight="1" x14ac:dyDescent="0.2">
      <c r="A54" s="1321"/>
      <c r="B54" s="1282"/>
      <c r="C54" s="772" t="s">
        <v>59</v>
      </c>
      <c r="D54" s="778"/>
      <c r="E54" s="1332">
        <v>1234.4000000000001</v>
      </c>
      <c r="F54" s="1332">
        <f>E54/E$45*100</f>
        <v>26.820206409560022</v>
      </c>
      <c r="G54" s="1332">
        <v>1242.0999999999999</v>
      </c>
      <c r="H54" s="1332">
        <f>G54/G$45*100</f>
        <v>26.645929421859915</v>
      </c>
      <c r="I54" s="1332">
        <v>1245.2</v>
      </c>
      <c r="J54" s="1332">
        <f>I54/I$45*100</f>
        <v>26.815401843397364</v>
      </c>
      <c r="K54" s="1332">
        <v>1242.3</v>
      </c>
      <c r="L54" s="1332">
        <f>K54/K$45*100</f>
        <v>26.669672183937653</v>
      </c>
      <c r="M54" s="1332">
        <v>1272.7</v>
      </c>
      <c r="N54" s="1332">
        <f>M54/M$45*100</f>
        <v>26.735148306864971</v>
      </c>
      <c r="O54" s="1323"/>
      <c r="P54" s="1321"/>
    </row>
    <row r="55" spans="1:16" s="1324" customFormat="1" ht="10.5" customHeight="1" x14ac:dyDescent="0.2">
      <c r="A55" s="1321"/>
      <c r="B55" s="1282"/>
      <c r="C55" s="775"/>
      <c r="D55" s="1252" t="s">
        <v>156</v>
      </c>
      <c r="E55" s="1334">
        <v>67.599999999999994</v>
      </c>
      <c r="F55" s="1334">
        <f>E55/E54*100</f>
        <v>5.4763447828904726</v>
      </c>
      <c r="G55" s="1334">
        <v>66.599999999999994</v>
      </c>
      <c r="H55" s="1334">
        <f>G55/G54*100</f>
        <v>5.3618871266403669</v>
      </c>
      <c r="I55" s="1334">
        <v>70.900000000000006</v>
      </c>
      <c r="J55" s="1334">
        <f>I55/I54*100</f>
        <v>5.693864439447478</v>
      </c>
      <c r="K55" s="1334">
        <v>75.099999999999994</v>
      </c>
      <c r="L55" s="1334">
        <f>K55/K54*100</f>
        <v>6.0452386702084837</v>
      </c>
      <c r="M55" s="1334">
        <v>72.2</v>
      </c>
      <c r="N55" s="1334">
        <f>M55/M54*100</f>
        <v>5.672978706686572</v>
      </c>
      <c r="O55" s="1323"/>
      <c r="P55" s="1321"/>
    </row>
    <row r="56" spans="1:16" s="1324" customFormat="1" ht="10.5" customHeight="1" x14ac:dyDescent="0.2">
      <c r="A56" s="1321"/>
      <c r="B56" s="1282"/>
      <c r="C56" s="775"/>
      <c r="D56" s="1252" t="s">
        <v>523</v>
      </c>
      <c r="E56" s="1334">
        <v>235</v>
      </c>
      <c r="F56" s="1334">
        <f>+E56/E54*100</f>
        <v>19.037589112119246</v>
      </c>
      <c r="G56" s="1334">
        <v>237.4</v>
      </c>
      <c r="H56" s="1334">
        <f>+G56/G54*100</f>
        <v>19.112792850817168</v>
      </c>
      <c r="I56" s="1334">
        <v>238.7</v>
      </c>
      <c r="J56" s="1334">
        <f>+I56/I54*100</f>
        <v>19.169611307420492</v>
      </c>
      <c r="K56" s="1334">
        <v>236.8</v>
      </c>
      <c r="L56" s="1334">
        <f>+K56/K54*100</f>
        <v>19.061418336955647</v>
      </c>
      <c r="M56" s="1334">
        <v>252.6</v>
      </c>
      <c r="N56" s="1334">
        <f>+M56/M54*100</f>
        <v>19.847568162174902</v>
      </c>
      <c r="O56" s="1323"/>
      <c r="P56" s="1321"/>
    </row>
    <row r="57" spans="1:16" s="1324" customFormat="1" ht="12.75" customHeight="1" x14ac:dyDescent="0.2">
      <c r="A57" s="1321"/>
      <c r="B57" s="1282"/>
      <c r="C57" s="772" t="s">
        <v>190</v>
      </c>
      <c r="D57" s="778"/>
      <c r="E57" s="1332">
        <v>296.10000000000002</v>
      </c>
      <c r="F57" s="1332">
        <f>E57/E$45*100</f>
        <v>6.4334600760456269</v>
      </c>
      <c r="G57" s="1332">
        <v>308.10000000000002</v>
      </c>
      <c r="H57" s="1332">
        <f>G57/G$45*100</f>
        <v>6.6094604740963208</v>
      </c>
      <c r="I57" s="1332">
        <v>304.10000000000002</v>
      </c>
      <c r="J57" s="1332">
        <f>I57/I$45*100</f>
        <v>6.5487983461107762</v>
      </c>
      <c r="K57" s="1332">
        <v>310.5</v>
      </c>
      <c r="L57" s="1332">
        <f>K57/K$45*100</f>
        <v>6.6658079474463836</v>
      </c>
      <c r="M57" s="1332">
        <v>315.10000000000002</v>
      </c>
      <c r="N57" s="1332">
        <f>M57/M$45*100</f>
        <v>6.6191916645660047</v>
      </c>
      <c r="O57" s="1323"/>
      <c r="P57" s="1321"/>
    </row>
    <row r="58" spans="1:16" s="1324" customFormat="1" ht="10.5" customHeight="1" x14ac:dyDescent="0.2">
      <c r="A58" s="1321"/>
      <c r="B58" s="1282"/>
      <c r="C58" s="775"/>
      <c r="D58" s="1252" t="s">
        <v>156</v>
      </c>
      <c r="E58" s="1334">
        <v>13.2</v>
      </c>
      <c r="F58" s="1334">
        <f>E58/E57*100</f>
        <v>4.4579533941236065</v>
      </c>
      <c r="G58" s="1334">
        <v>16.3</v>
      </c>
      <c r="H58" s="1334">
        <f>G58/G57*100</f>
        <v>5.2904901006166831</v>
      </c>
      <c r="I58" s="1334">
        <v>15.5</v>
      </c>
      <c r="J58" s="1334">
        <f>I58/I57*100</f>
        <v>5.0970075633015446</v>
      </c>
      <c r="K58" s="1334">
        <v>16.600000000000001</v>
      </c>
      <c r="L58" s="1334">
        <f>K58/K57*100</f>
        <v>5.3462157809983903</v>
      </c>
      <c r="M58" s="1334">
        <v>17.5</v>
      </c>
      <c r="N58" s="1334">
        <f>M58/M57*100</f>
        <v>5.5537924468422721</v>
      </c>
      <c r="O58" s="1323"/>
      <c r="P58" s="1321"/>
    </row>
    <row r="59" spans="1:16" s="1324" customFormat="1" ht="10.5" customHeight="1" x14ac:dyDescent="0.2">
      <c r="A59" s="1321"/>
      <c r="B59" s="1282"/>
      <c r="C59" s="775"/>
      <c r="D59" s="1252" t="s">
        <v>523</v>
      </c>
      <c r="E59" s="1334">
        <v>66.3</v>
      </c>
      <c r="F59" s="1334">
        <f>+E59/E57*100</f>
        <v>22.391084093211749</v>
      </c>
      <c r="G59" s="1334">
        <v>68</v>
      </c>
      <c r="H59" s="1334">
        <f>+G59/G57*100</f>
        <v>22.070756247971438</v>
      </c>
      <c r="I59" s="1334">
        <v>64.900000000000006</v>
      </c>
      <c r="J59" s="1334">
        <f>+I59/I57*100</f>
        <v>21.341663926340022</v>
      </c>
      <c r="K59" s="1334">
        <v>67.3</v>
      </c>
      <c r="L59" s="1334">
        <f>+K59/K57*100</f>
        <v>21.674718196457327</v>
      </c>
      <c r="M59" s="1334">
        <v>70.2</v>
      </c>
      <c r="N59" s="1334">
        <f>+M59/M57*100</f>
        <v>22.278641701047285</v>
      </c>
      <c r="O59" s="1323"/>
      <c r="P59" s="1321"/>
    </row>
    <row r="60" spans="1:16" s="1324" customFormat="1" ht="12.75" customHeight="1" x14ac:dyDescent="0.2">
      <c r="A60" s="1321"/>
      <c r="B60" s="1282"/>
      <c r="C60" s="772" t="s">
        <v>191</v>
      </c>
      <c r="D60" s="778"/>
      <c r="E60" s="1332">
        <v>207.5</v>
      </c>
      <c r="F60" s="1332">
        <f>E60/E$45*100</f>
        <v>4.5084193373166759</v>
      </c>
      <c r="G60" s="1332">
        <v>213.8</v>
      </c>
      <c r="H60" s="1332">
        <f>G60/G$45*100</f>
        <v>4.5865064893274701</v>
      </c>
      <c r="I60" s="1332">
        <v>200.3</v>
      </c>
      <c r="J60" s="1332">
        <f>I60/I$45*100</f>
        <v>4.3134636919631317</v>
      </c>
      <c r="K60" s="1332">
        <v>202.2</v>
      </c>
      <c r="L60" s="1332">
        <f>K60/K$45*100</f>
        <v>4.3408256585303011</v>
      </c>
      <c r="M60" s="1332">
        <v>213.3</v>
      </c>
      <c r="N60" s="1332">
        <f>M60/M$45*100</f>
        <v>4.4807159062263677</v>
      </c>
      <c r="O60" s="1323"/>
      <c r="P60" s="1321"/>
    </row>
    <row r="61" spans="1:16" s="1324" customFormat="1" ht="10.5" customHeight="1" x14ac:dyDescent="0.2">
      <c r="A61" s="1321"/>
      <c r="B61" s="1282"/>
      <c r="C61" s="775"/>
      <c r="D61" s="1252" t="s">
        <v>156</v>
      </c>
      <c r="E61" s="1334">
        <v>12.3</v>
      </c>
      <c r="F61" s="1334">
        <f>E61/E60*100</f>
        <v>5.9277108433734949</v>
      </c>
      <c r="G61" s="1334">
        <v>15.4</v>
      </c>
      <c r="H61" s="1334">
        <f>G61/G60*100</f>
        <v>7.2029934518241339</v>
      </c>
      <c r="I61" s="1334">
        <v>9.3000000000000007</v>
      </c>
      <c r="J61" s="1334">
        <f>I61/I60*100</f>
        <v>4.6430354468297557</v>
      </c>
      <c r="K61" s="1334">
        <v>11.7</v>
      </c>
      <c r="L61" s="1334">
        <f>K61/K60*100</f>
        <v>5.7863501483679523</v>
      </c>
      <c r="M61" s="1334">
        <v>14.7</v>
      </c>
      <c r="N61" s="1334">
        <f>M61/M60*100</f>
        <v>6.8917018284106888</v>
      </c>
      <c r="O61" s="1323"/>
      <c r="P61" s="1321"/>
    </row>
    <row r="62" spans="1:16" s="1324" customFormat="1" ht="10.5" customHeight="1" x14ac:dyDescent="0.2">
      <c r="A62" s="1321"/>
      <c r="B62" s="1282"/>
      <c r="C62" s="775"/>
      <c r="D62" s="1252" t="s">
        <v>523</v>
      </c>
      <c r="E62" s="1334">
        <v>43.8</v>
      </c>
      <c r="F62" s="1334">
        <f>+E62/E60*100</f>
        <v>21.108433734939759</v>
      </c>
      <c r="G62" s="1334">
        <v>45.1</v>
      </c>
      <c r="H62" s="1334">
        <f>+G62/G60*100</f>
        <v>21.094480823199252</v>
      </c>
      <c r="I62" s="1334">
        <v>42.2</v>
      </c>
      <c r="J62" s="1334">
        <f>+I62/I60*100</f>
        <v>21.06839740389416</v>
      </c>
      <c r="K62" s="1334">
        <v>43.2</v>
      </c>
      <c r="L62" s="1334">
        <f>+K62/K60*100</f>
        <v>21.36498516320475</v>
      </c>
      <c r="M62" s="1334">
        <v>45.2</v>
      </c>
      <c r="N62" s="1334">
        <f>+M62/M60*100</f>
        <v>21.190811064228786</v>
      </c>
      <c r="O62" s="1323"/>
      <c r="P62" s="1321"/>
    </row>
    <row r="63" spans="1:16" s="1324" customFormat="1" ht="12.75" customHeight="1" x14ac:dyDescent="0.2">
      <c r="A63" s="1321"/>
      <c r="B63" s="1282"/>
      <c r="C63" s="772" t="s">
        <v>130</v>
      </c>
      <c r="D63" s="778"/>
      <c r="E63" s="1332">
        <v>107.6</v>
      </c>
      <c r="F63" s="1332">
        <f>E63/E$45*100</f>
        <v>2.337859858772406</v>
      </c>
      <c r="G63" s="1332">
        <v>108.2</v>
      </c>
      <c r="H63" s="1332">
        <f>G63/G$45*100</f>
        <v>2.3211412635417785</v>
      </c>
      <c r="I63" s="1332">
        <v>107.9</v>
      </c>
      <c r="J63" s="1332">
        <f>I63/I$45*100</f>
        <v>2.3236282194848825</v>
      </c>
      <c r="K63" s="1332">
        <v>111.2</v>
      </c>
      <c r="L63" s="1332">
        <f>K63/K$45*100</f>
        <v>2.3872394323865951</v>
      </c>
      <c r="M63" s="1332">
        <v>109.6</v>
      </c>
      <c r="N63" s="1332">
        <f>M63/M$45*100</f>
        <v>2.3023275355012185</v>
      </c>
      <c r="O63" s="1323"/>
      <c r="P63" s="1321"/>
    </row>
    <row r="64" spans="1:16" s="1324" customFormat="1" ht="10.5" customHeight="1" x14ac:dyDescent="0.2">
      <c r="A64" s="1321"/>
      <c r="B64" s="1282"/>
      <c r="C64" s="775"/>
      <c r="D64" s="1252" t="s">
        <v>156</v>
      </c>
      <c r="E64" s="1334">
        <v>7.3</v>
      </c>
      <c r="F64" s="1334">
        <f>E64/E63*100</f>
        <v>6.7843866171003713</v>
      </c>
      <c r="G64" s="1334">
        <v>8.5</v>
      </c>
      <c r="H64" s="1334">
        <f>G64/G63*100</f>
        <v>7.8558225508317925</v>
      </c>
      <c r="I64" s="1334">
        <v>8</v>
      </c>
      <c r="J64" s="1334">
        <f>I64/I63*100</f>
        <v>7.4142724745134378</v>
      </c>
      <c r="K64" s="1334">
        <v>7.9</v>
      </c>
      <c r="L64" s="1334">
        <f>K64/K63*100</f>
        <v>7.1043165467625897</v>
      </c>
      <c r="M64" s="1334">
        <v>8.1</v>
      </c>
      <c r="N64" s="1334">
        <f>M64/M63*100</f>
        <v>7.39051094890511</v>
      </c>
      <c r="O64" s="1323"/>
      <c r="P64" s="1321"/>
    </row>
    <row r="65" spans="1:16" s="1324" customFormat="1" ht="10.5" customHeight="1" x14ac:dyDescent="0.2">
      <c r="A65" s="1321"/>
      <c r="B65" s="1282"/>
      <c r="C65" s="775"/>
      <c r="D65" s="1252" t="s">
        <v>523</v>
      </c>
      <c r="E65" s="1334">
        <v>17.100000000000001</v>
      </c>
      <c r="F65" s="1334">
        <f>+E65/E63*100</f>
        <v>15.892193308550187</v>
      </c>
      <c r="G65" s="1334">
        <v>17.7</v>
      </c>
      <c r="H65" s="1334">
        <f>+G65/G63*100</f>
        <v>16.358595194085026</v>
      </c>
      <c r="I65" s="1334">
        <v>18.7</v>
      </c>
      <c r="J65" s="1334">
        <f>+I65/I63*100</f>
        <v>17.330861909175159</v>
      </c>
      <c r="K65" s="1334">
        <v>18.7</v>
      </c>
      <c r="L65" s="1334">
        <f>+K65/K63*100</f>
        <v>16.816546762589926</v>
      </c>
      <c r="M65" s="1334">
        <v>18.899999999999999</v>
      </c>
      <c r="N65" s="1334">
        <f>+M65/M63*100</f>
        <v>17.244525547445257</v>
      </c>
      <c r="O65" s="1323"/>
      <c r="P65" s="1321"/>
    </row>
    <row r="66" spans="1:16" s="1324" customFormat="1" ht="12.75" customHeight="1" x14ac:dyDescent="0.2">
      <c r="A66" s="1321"/>
      <c r="B66" s="1282"/>
      <c r="C66" s="772" t="s">
        <v>131</v>
      </c>
      <c r="D66" s="778"/>
      <c r="E66" s="1332">
        <v>115</v>
      </c>
      <c r="F66" s="1332">
        <f>E66/E$45*100</f>
        <v>2.498642042368278</v>
      </c>
      <c r="G66" s="1332">
        <v>115.3</v>
      </c>
      <c r="H66" s="1332">
        <f>G66/G$45*100</f>
        <v>2.4734527512603242</v>
      </c>
      <c r="I66" s="1332">
        <v>114.2</v>
      </c>
      <c r="J66" s="1332">
        <f>I66/I$45*100</f>
        <v>2.4592988198811265</v>
      </c>
      <c r="K66" s="1332">
        <v>114.9</v>
      </c>
      <c r="L66" s="1332">
        <f>K66/K$45*100</f>
        <v>2.4666709602627677</v>
      </c>
      <c r="M66" s="1332">
        <v>118.2</v>
      </c>
      <c r="N66" s="1332">
        <f>M66/M$45*100</f>
        <v>2.4829846231409127</v>
      </c>
      <c r="O66" s="1323"/>
      <c r="P66" s="1321"/>
    </row>
    <row r="67" spans="1:16" s="1324" customFormat="1" ht="10.5" customHeight="1" x14ac:dyDescent="0.2">
      <c r="A67" s="1321"/>
      <c r="B67" s="1282"/>
      <c r="C67" s="775"/>
      <c r="D67" s="1252" t="s">
        <v>156</v>
      </c>
      <c r="E67" s="1334">
        <v>5.5</v>
      </c>
      <c r="F67" s="1334">
        <f>E67/E66*100</f>
        <v>4.7826086956521738</v>
      </c>
      <c r="G67" s="1334">
        <v>6.4</v>
      </c>
      <c r="H67" s="1334">
        <f>G67/G66*100</f>
        <v>5.5507372072853434</v>
      </c>
      <c r="I67" s="1334">
        <v>4.7</v>
      </c>
      <c r="J67" s="1334">
        <f>I67/I66*100</f>
        <v>4.1155866900175138</v>
      </c>
      <c r="K67" s="1334">
        <v>5.5</v>
      </c>
      <c r="L67" s="1334">
        <f>K67/K66*100</f>
        <v>4.7867711053089641</v>
      </c>
      <c r="M67" s="1334">
        <v>5.8</v>
      </c>
      <c r="N67" s="1334">
        <f>M67/M66*100</f>
        <v>4.9069373942470387</v>
      </c>
      <c r="O67" s="1323"/>
      <c r="P67" s="1321"/>
    </row>
    <row r="68" spans="1:16" s="1324" customFormat="1" ht="10.5" customHeight="1" x14ac:dyDescent="0.2">
      <c r="A68" s="1321"/>
      <c r="B68" s="1282"/>
      <c r="C68" s="775"/>
      <c r="D68" s="1252" t="s">
        <v>523</v>
      </c>
      <c r="E68" s="1334">
        <v>24.1</v>
      </c>
      <c r="F68" s="1334">
        <f>+E68/E66*100</f>
        <v>20.956521739130434</v>
      </c>
      <c r="G68" s="1334">
        <v>24.5</v>
      </c>
      <c r="H68" s="1334">
        <f>+G68/G66*100</f>
        <v>21.248915871639202</v>
      </c>
      <c r="I68" s="1334">
        <v>23.8</v>
      </c>
      <c r="J68" s="1334">
        <f>+I68/I66*100</f>
        <v>20.840630472854642</v>
      </c>
      <c r="K68" s="1334">
        <v>24.6</v>
      </c>
      <c r="L68" s="1334">
        <f>+K68/K66*100</f>
        <v>21.409921671018278</v>
      </c>
      <c r="M68" s="1334">
        <v>27.5</v>
      </c>
      <c r="N68" s="1334">
        <f>+M68/M66*100</f>
        <v>23.265651438240269</v>
      </c>
      <c r="O68" s="1323"/>
      <c r="P68" s="1321"/>
    </row>
    <row r="69" spans="1:16" s="853" customFormat="1" ht="12" customHeight="1" x14ac:dyDescent="0.2">
      <c r="A69" s="885"/>
      <c r="B69" s="885"/>
      <c r="C69" s="886" t="s">
        <v>421</v>
      </c>
      <c r="D69" s="887"/>
      <c r="E69" s="888"/>
      <c r="F69" s="1302"/>
      <c r="G69" s="888"/>
      <c r="H69" s="1302"/>
      <c r="I69" s="888"/>
      <c r="J69" s="1302"/>
      <c r="K69" s="888"/>
      <c r="L69" s="1302"/>
      <c r="M69" s="888"/>
      <c r="N69" s="1302"/>
      <c r="O69" s="1323"/>
      <c r="P69" s="880"/>
    </row>
    <row r="70" spans="1:16" ht="13.5" customHeight="1" x14ac:dyDescent="0.2">
      <c r="A70" s="1257"/>
      <c r="B70" s="1253"/>
      <c r="C70" s="1304" t="s">
        <v>403</v>
      </c>
      <c r="D70" s="1262"/>
      <c r="E70" s="1305" t="s">
        <v>88</v>
      </c>
      <c r="F70" s="980"/>
      <c r="G70" s="1306"/>
      <c r="H70" s="1306"/>
      <c r="I70" s="1327"/>
      <c r="J70" s="1335"/>
      <c r="K70" s="1336"/>
      <c r="L70" s="1327"/>
      <c r="M70" s="1337"/>
      <c r="N70" s="1337"/>
      <c r="O70" s="1317"/>
      <c r="P70" s="1257"/>
    </row>
    <row r="71" spans="1:16" s="1299" customFormat="1" ht="13.5" customHeight="1" x14ac:dyDescent="0.2">
      <c r="A71" s="1296"/>
      <c r="B71" s="1338"/>
      <c r="C71" s="1338"/>
      <c r="D71" s="1338"/>
      <c r="E71" s="1253"/>
      <c r="F71" s="1253"/>
      <c r="G71" s="1253"/>
      <c r="H71" s="1253"/>
      <c r="I71" s="1253"/>
      <c r="J71" s="1253"/>
      <c r="K71" s="1519">
        <v>43009</v>
      </c>
      <c r="L71" s="1519"/>
      <c r="M71" s="1519"/>
      <c r="N71" s="1519"/>
      <c r="O71" s="1339">
        <v>7</v>
      </c>
      <c r="P71" s="1257"/>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1258" customWidth="1"/>
    <col min="2" max="2" width="2.5703125" style="1258" customWidth="1"/>
    <col min="3" max="3" width="1" style="1258" customWidth="1"/>
    <col min="4" max="4" width="32.42578125" style="1258" customWidth="1"/>
    <col min="5" max="5" width="7.42578125" style="1258" customWidth="1"/>
    <col min="6" max="6" width="5.140625" style="1258" customWidth="1"/>
    <col min="7" max="7" width="7.42578125" style="1258" customWidth="1"/>
    <col min="8" max="8" width="5.140625" style="1258" customWidth="1"/>
    <col min="9" max="9" width="7.42578125" style="1258" customWidth="1"/>
    <col min="10" max="10" width="5.140625" style="1258" customWidth="1"/>
    <col min="11" max="11" width="7.42578125" style="1258" customWidth="1"/>
    <col min="12" max="12" width="5.140625" style="1258" customWidth="1"/>
    <col min="13" max="13" width="7.42578125" style="1258" customWidth="1"/>
    <col min="14" max="14" width="5.140625" style="1258" customWidth="1"/>
    <col min="15" max="15" width="2.5703125" style="1258" customWidth="1"/>
    <col min="16" max="16" width="1" style="1258" customWidth="1"/>
    <col min="17" max="16384" width="9.140625" style="1258"/>
  </cols>
  <sheetData>
    <row r="1" spans="1:16" ht="13.5" customHeight="1" x14ac:dyDescent="0.2">
      <c r="A1" s="1257"/>
      <c r="B1" s="1340"/>
      <c r="C1" s="1340"/>
      <c r="D1" s="1340"/>
      <c r="E1" s="1253"/>
      <c r="F1" s="1253"/>
      <c r="G1" s="1253"/>
      <c r="H1" s="1253"/>
      <c r="I1" s="1523" t="s">
        <v>319</v>
      </c>
      <c r="J1" s="1523"/>
      <c r="K1" s="1523"/>
      <c r="L1" s="1523"/>
      <c r="M1" s="1523"/>
      <c r="N1" s="1523"/>
      <c r="O1" s="1341"/>
      <c r="P1" s="1342"/>
    </row>
    <row r="2" spans="1:16" ht="6" customHeight="1" x14ac:dyDescent="0.2">
      <c r="A2" s="1257"/>
      <c r="B2" s="1343"/>
      <c r="C2" s="1310"/>
      <c r="D2" s="1310"/>
      <c r="E2" s="1312"/>
      <c r="F2" s="1312"/>
      <c r="G2" s="1312"/>
      <c r="H2" s="1312"/>
      <c r="I2" s="1260"/>
      <c r="J2" s="1260"/>
      <c r="K2" s="1260"/>
      <c r="L2" s="1260"/>
      <c r="M2" s="1260"/>
      <c r="N2" s="1344"/>
      <c r="O2" s="1253"/>
      <c r="P2" s="1257"/>
    </row>
    <row r="3" spans="1:16" ht="10.5" customHeight="1" thickBot="1" x14ac:dyDescent="0.25">
      <c r="A3" s="1257"/>
      <c r="B3" s="1345"/>
      <c r="C3" s="1346"/>
      <c r="D3" s="1347"/>
      <c r="E3" s="1348"/>
      <c r="F3" s="1348"/>
      <c r="G3" s="1348"/>
      <c r="H3" s="1348"/>
      <c r="I3" s="1253"/>
      <c r="J3" s="1253"/>
      <c r="K3" s="1253"/>
      <c r="L3" s="1253"/>
      <c r="M3" s="1491" t="s">
        <v>73</v>
      </c>
      <c r="N3" s="1491"/>
      <c r="O3" s="1253"/>
      <c r="P3" s="1257"/>
    </row>
    <row r="4" spans="1:16" s="1269" customFormat="1" ht="13.5" customHeight="1" thickBot="1" x14ac:dyDescent="0.25">
      <c r="A4" s="1264"/>
      <c r="B4" s="1265"/>
      <c r="C4" s="1349" t="s">
        <v>179</v>
      </c>
      <c r="D4" s="1267"/>
      <c r="E4" s="1267"/>
      <c r="F4" s="1267"/>
      <c r="G4" s="1267"/>
      <c r="H4" s="1267"/>
      <c r="I4" s="1267"/>
      <c r="J4" s="1267"/>
      <c r="K4" s="1267"/>
      <c r="L4" s="1267"/>
      <c r="M4" s="1267"/>
      <c r="N4" s="1268"/>
      <c r="O4" s="1253"/>
      <c r="P4" s="1264"/>
    </row>
    <row r="5" spans="1:16" ht="3.75" customHeight="1" x14ac:dyDescent="0.2">
      <c r="A5" s="1257"/>
      <c r="B5" s="1261"/>
      <c r="C5" s="1492" t="s">
        <v>155</v>
      </c>
      <c r="D5" s="1493"/>
      <c r="E5" s="1350"/>
      <c r="F5" s="1350"/>
      <c r="G5" s="1350"/>
      <c r="H5" s="1350"/>
      <c r="I5" s="1350"/>
      <c r="J5" s="1350"/>
      <c r="K5" s="1262"/>
      <c r="L5" s="1351"/>
      <c r="M5" s="1351"/>
      <c r="N5" s="1351"/>
      <c r="O5" s="1253"/>
      <c r="P5" s="1257"/>
    </row>
    <row r="6" spans="1:16" ht="12.75" customHeight="1" x14ac:dyDescent="0.2">
      <c r="A6" s="1257"/>
      <c r="B6" s="1261"/>
      <c r="C6" s="1493"/>
      <c r="D6" s="1493"/>
      <c r="E6" s="1272" t="s">
        <v>34</v>
      </c>
      <c r="F6" s="1273" t="s">
        <v>34</v>
      </c>
      <c r="G6" s="1272" t="s">
        <v>662</v>
      </c>
      <c r="H6" s="1273" t="s">
        <v>34</v>
      </c>
      <c r="I6" s="1274"/>
      <c r="J6" s="1273" t="s">
        <v>34</v>
      </c>
      <c r="K6" s="1275" t="s">
        <v>34</v>
      </c>
      <c r="L6" s="1276" t="s">
        <v>663</v>
      </c>
      <c r="M6" s="1276" t="s">
        <v>34</v>
      </c>
      <c r="N6" s="1277"/>
      <c r="O6" s="1253"/>
      <c r="P6" s="1264"/>
    </row>
    <row r="7" spans="1:16" ht="12.75" customHeight="1" x14ac:dyDescent="0.2">
      <c r="A7" s="1257"/>
      <c r="B7" s="1261"/>
      <c r="C7" s="1322"/>
      <c r="D7" s="1322"/>
      <c r="E7" s="1494" t="s">
        <v>695</v>
      </c>
      <c r="F7" s="1494"/>
      <c r="G7" s="1494" t="s">
        <v>696</v>
      </c>
      <c r="H7" s="1494"/>
      <c r="I7" s="1494" t="s">
        <v>697</v>
      </c>
      <c r="J7" s="1494"/>
      <c r="K7" s="1494" t="s">
        <v>698</v>
      </c>
      <c r="L7" s="1494"/>
      <c r="M7" s="1494" t="s">
        <v>695</v>
      </c>
      <c r="N7" s="1494"/>
      <c r="O7" s="1283"/>
      <c r="P7" s="1257"/>
    </row>
    <row r="8" spans="1:16" s="1281" customFormat="1" ht="17.25" customHeight="1" x14ac:dyDescent="0.2">
      <c r="A8" s="1279"/>
      <c r="B8" s="1280"/>
      <c r="C8" s="1487" t="s">
        <v>180</v>
      </c>
      <c r="D8" s="1487"/>
      <c r="E8" s="1521">
        <v>559.29999999999995</v>
      </c>
      <c r="F8" s="1521"/>
      <c r="G8" s="1521">
        <v>549.5</v>
      </c>
      <c r="H8" s="1521"/>
      <c r="I8" s="1521">
        <v>543.20000000000005</v>
      </c>
      <c r="J8" s="1521"/>
      <c r="K8" s="1521">
        <v>523.9</v>
      </c>
      <c r="L8" s="1521"/>
      <c r="M8" s="1522">
        <v>461.4</v>
      </c>
      <c r="N8" s="1522"/>
      <c r="O8" s="1285"/>
      <c r="P8" s="1279"/>
    </row>
    <row r="9" spans="1:16" ht="12" customHeight="1" x14ac:dyDescent="0.2">
      <c r="A9" s="1257"/>
      <c r="B9" s="1261"/>
      <c r="C9" s="772" t="s">
        <v>72</v>
      </c>
      <c r="D9" s="1282"/>
      <c r="E9" s="1524">
        <v>285</v>
      </c>
      <c r="F9" s="1524"/>
      <c r="G9" s="1524">
        <v>277.10000000000002</v>
      </c>
      <c r="H9" s="1524"/>
      <c r="I9" s="1524">
        <v>275.7</v>
      </c>
      <c r="J9" s="1524"/>
      <c r="K9" s="1524">
        <v>258.60000000000002</v>
      </c>
      <c r="L9" s="1524"/>
      <c r="M9" s="1525">
        <v>224.2</v>
      </c>
      <c r="N9" s="1525"/>
      <c r="O9" s="1283"/>
      <c r="P9" s="1257"/>
    </row>
    <row r="10" spans="1:16" ht="12" customHeight="1" x14ac:dyDescent="0.2">
      <c r="A10" s="1257"/>
      <c r="B10" s="1261"/>
      <c r="C10" s="772" t="s">
        <v>71</v>
      </c>
      <c r="D10" s="1282"/>
      <c r="E10" s="1524">
        <v>274.3</v>
      </c>
      <c r="F10" s="1524"/>
      <c r="G10" s="1524">
        <v>272.39999999999998</v>
      </c>
      <c r="H10" s="1524"/>
      <c r="I10" s="1524">
        <v>267.39999999999998</v>
      </c>
      <c r="J10" s="1524"/>
      <c r="K10" s="1524">
        <v>265.3</v>
      </c>
      <c r="L10" s="1524"/>
      <c r="M10" s="1525">
        <v>237.1</v>
      </c>
      <c r="N10" s="1525"/>
      <c r="O10" s="1283"/>
      <c r="P10" s="1257"/>
    </row>
    <row r="11" spans="1:16" ht="17.25" customHeight="1" x14ac:dyDescent="0.2">
      <c r="A11" s="1257"/>
      <c r="B11" s="1261"/>
      <c r="C11" s="772" t="s">
        <v>156</v>
      </c>
      <c r="D11" s="1282"/>
      <c r="E11" s="1524">
        <v>95.4</v>
      </c>
      <c r="F11" s="1524"/>
      <c r="G11" s="1524">
        <v>96.5</v>
      </c>
      <c r="H11" s="1524"/>
      <c r="I11" s="1524">
        <v>101.8</v>
      </c>
      <c r="J11" s="1524"/>
      <c r="K11" s="1524">
        <v>91.6</v>
      </c>
      <c r="L11" s="1524"/>
      <c r="M11" s="1525">
        <v>80.8</v>
      </c>
      <c r="N11" s="1525"/>
      <c r="O11" s="1283"/>
      <c r="P11" s="1257"/>
    </row>
    <row r="12" spans="1:16" ht="12.75" customHeight="1" x14ac:dyDescent="0.2">
      <c r="A12" s="1257"/>
      <c r="B12" s="1261"/>
      <c r="C12" s="772" t="s">
        <v>157</v>
      </c>
      <c r="D12" s="1282"/>
      <c r="E12" s="1524">
        <v>242.5</v>
      </c>
      <c r="F12" s="1524"/>
      <c r="G12" s="1524">
        <v>240.6</v>
      </c>
      <c r="H12" s="1524"/>
      <c r="I12" s="1524">
        <v>235.6</v>
      </c>
      <c r="J12" s="1524"/>
      <c r="K12" s="1524">
        <v>232</v>
      </c>
      <c r="L12" s="1524"/>
      <c r="M12" s="1525">
        <v>209.3</v>
      </c>
      <c r="N12" s="1525"/>
      <c r="O12" s="1283"/>
      <c r="P12" s="1257"/>
    </row>
    <row r="13" spans="1:16" ht="12.75" customHeight="1" x14ac:dyDescent="0.2">
      <c r="A13" s="1257"/>
      <c r="B13" s="1261"/>
      <c r="C13" s="772" t="s">
        <v>158</v>
      </c>
      <c r="D13" s="1282"/>
      <c r="E13" s="1524">
        <v>221.4</v>
      </c>
      <c r="F13" s="1524"/>
      <c r="G13" s="1524">
        <v>212.4</v>
      </c>
      <c r="H13" s="1524"/>
      <c r="I13" s="1524">
        <v>205.8</v>
      </c>
      <c r="J13" s="1524"/>
      <c r="K13" s="1524">
        <v>200.3</v>
      </c>
      <c r="L13" s="1524"/>
      <c r="M13" s="1525">
        <v>171.3</v>
      </c>
      <c r="N13" s="1525"/>
      <c r="O13" s="1283"/>
      <c r="P13" s="1257"/>
    </row>
    <row r="14" spans="1:16" ht="17.25" customHeight="1" x14ac:dyDescent="0.2">
      <c r="A14" s="1257"/>
      <c r="B14" s="1261"/>
      <c r="C14" s="772" t="s">
        <v>181</v>
      </c>
      <c r="D14" s="1282"/>
      <c r="E14" s="1524">
        <v>65</v>
      </c>
      <c r="F14" s="1524"/>
      <c r="G14" s="1524">
        <v>61.6</v>
      </c>
      <c r="H14" s="1524"/>
      <c r="I14" s="1524">
        <v>62.9</v>
      </c>
      <c r="J14" s="1524"/>
      <c r="K14" s="1524">
        <v>54.6</v>
      </c>
      <c r="L14" s="1524"/>
      <c r="M14" s="1525">
        <v>54.3</v>
      </c>
      <c r="N14" s="1525"/>
      <c r="O14" s="1283"/>
      <c r="P14" s="1257"/>
    </row>
    <row r="15" spans="1:16" ht="12" customHeight="1" x14ac:dyDescent="0.2">
      <c r="A15" s="1257"/>
      <c r="B15" s="1261"/>
      <c r="C15" s="772" t="s">
        <v>182</v>
      </c>
      <c r="D15" s="1282"/>
      <c r="E15" s="1524">
        <v>494.4</v>
      </c>
      <c r="F15" s="1524"/>
      <c r="G15" s="1524">
        <v>488</v>
      </c>
      <c r="H15" s="1524"/>
      <c r="I15" s="1524">
        <v>480.2</v>
      </c>
      <c r="J15" s="1524"/>
      <c r="K15" s="1524">
        <v>469.3</v>
      </c>
      <c r="L15" s="1524"/>
      <c r="M15" s="1525">
        <v>407</v>
      </c>
      <c r="N15" s="1525"/>
      <c r="O15" s="1283"/>
      <c r="P15" s="1257"/>
    </row>
    <row r="16" spans="1:16" ht="17.25" customHeight="1" x14ac:dyDescent="0.2">
      <c r="A16" s="1257"/>
      <c r="B16" s="1261"/>
      <c r="C16" s="772" t="s">
        <v>183</v>
      </c>
      <c r="D16" s="1282"/>
      <c r="E16" s="1524">
        <v>200.7</v>
      </c>
      <c r="F16" s="1524"/>
      <c r="G16" s="1524">
        <v>202.4</v>
      </c>
      <c r="H16" s="1524"/>
      <c r="I16" s="1524">
        <v>205.7</v>
      </c>
      <c r="J16" s="1524"/>
      <c r="K16" s="1524">
        <v>215.4</v>
      </c>
      <c r="L16" s="1524"/>
      <c r="M16" s="1525">
        <v>188.2</v>
      </c>
      <c r="N16" s="1525"/>
      <c r="O16" s="1283"/>
      <c r="P16" s="1257"/>
    </row>
    <row r="17" spans="1:16" ht="12" customHeight="1" x14ac:dyDescent="0.2">
      <c r="A17" s="1257"/>
      <c r="B17" s="1261"/>
      <c r="C17" s="772" t="s">
        <v>184</v>
      </c>
      <c r="D17" s="1282"/>
      <c r="E17" s="1524">
        <v>358.7</v>
      </c>
      <c r="F17" s="1524"/>
      <c r="G17" s="1524">
        <v>347.2</v>
      </c>
      <c r="H17" s="1524"/>
      <c r="I17" s="1524">
        <v>337.4</v>
      </c>
      <c r="J17" s="1524"/>
      <c r="K17" s="1524">
        <v>308.60000000000002</v>
      </c>
      <c r="L17" s="1524"/>
      <c r="M17" s="1525">
        <v>273.2</v>
      </c>
      <c r="N17" s="1525"/>
      <c r="O17" s="1283"/>
      <c r="P17" s="1257"/>
    </row>
    <row r="18" spans="1:16" s="1281" customFormat="1" ht="17.25" customHeight="1" x14ac:dyDescent="0.2">
      <c r="A18" s="1279"/>
      <c r="B18" s="1280"/>
      <c r="C18" s="1487" t="s">
        <v>185</v>
      </c>
      <c r="D18" s="1487"/>
      <c r="E18" s="1521">
        <v>10.8</v>
      </c>
      <c r="F18" s="1521"/>
      <c r="G18" s="1521">
        <v>10.5</v>
      </c>
      <c r="H18" s="1521"/>
      <c r="I18" s="1521">
        <v>10.5</v>
      </c>
      <c r="J18" s="1521"/>
      <c r="K18" s="1521">
        <v>10.1</v>
      </c>
      <c r="L18" s="1521"/>
      <c r="M18" s="1522">
        <v>8.8000000000000007</v>
      </c>
      <c r="N18" s="1522"/>
      <c r="O18" s="1285"/>
      <c r="P18" s="1279"/>
    </row>
    <row r="19" spans="1:16" ht="12" customHeight="1" x14ac:dyDescent="0.2">
      <c r="A19" s="1257"/>
      <c r="B19" s="1261"/>
      <c r="C19" s="772" t="s">
        <v>72</v>
      </c>
      <c r="D19" s="1282"/>
      <c r="E19" s="1524">
        <v>10.8</v>
      </c>
      <c r="F19" s="1524"/>
      <c r="G19" s="1524">
        <v>10.3</v>
      </c>
      <c r="H19" s="1524"/>
      <c r="I19" s="1524">
        <v>10.4</v>
      </c>
      <c r="J19" s="1524"/>
      <c r="K19" s="1524">
        <v>9.8000000000000007</v>
      </c>
      <c r="L19" s="1524"/>
      <c r="M19" s="1525">
        <v>8.4</v>
      </c>
      <c r="N19" s="1525"/>
      <c r="O19" s="1283"/>
      <c r="P19" s="1257"/>
    </row>
    <row r="20" spans="1:16" ht="12" customHeight="1" x14ac:dyDescent="0.2">
      <c r="A20" s="1257"/>
      <c r="B20" s="1261"/>
      <c r="C20" s="772" t="s">
        <v>71</v>
      </c>
      <c r="D20" s="1282"/>
      <c r="E20" s="1524">
        <v>10.9</v>
      </c>
      <c r="F20" s="1524"/>
      <c r="G20" s="1524">
        <v>10.8</v>
      </c>
      <c r="H20" s="1524"/>
      <c r="I20" s="1524">
        <v>10.6</v>
      </c>
      <c r="J20" s="1524"/>
      <c r="K20" s="1524">
        <v>10.5</v>
      </c>
      <c r="L20" s="1524"/>
      <c r="M20" s="1525">
        <v>9.3000000000000007</v>
      </c>
      <c r="N20" s="1525"/>
      <c r="O20" s="1283"/>
      <c r="P20" s="1257"/>
    </row>
    <row r="21" spans="1:16" s="1355" customFormat="1" ht="13.5" customHeight="1" x14ac:dyDescent="0.2">
      <c r="A21" s="1352"/>
      <c r="B21" s="1353"/>
      <c r="C21" s="1252" t="s">
        <v>186</v>
      </c>
      <c r="D21" s="1354"/>
      <c r="E21" s="1526">
        <v>9.9999999999999645E-2</v>
      </c>
      <c r="F21" s="1526"/>
      <c r="G21" s="1526">
        <v>0.5</v>
      </c>
      <c r="H21" s="1526"/>
      <c r="I21" s="1526">
        <v>0.19999999999999929</v>
      </c>
      <c r="J21" s="1526"/>
      <c r="K21" s="1526">
        <v>0.69999999999999929</v>
      </c>
      <c r="L21" s="1526"/>
      <c r="M21" s="1527">
        <v>0.90000000000000036</v>
      </c>
      <c r="N21" s="1527"/>
      <c r="O21" s="1354"/>
      <c r="P21" s="1352"/>
    </row>
    <row r="22" spans="1:16" ht="17.25" customHeight="1" x14ac:dyDescent="0.2">
      <c r="A22" s="1257"/>
      <c r="B22" s="1261"/>
      <c r="C22" s="772" t="s">
        <v>156</v>
      </c>
      <c r="D22" s="1282"/>
      <c r="E22" s="1524">
        <v>26.9</v>
      </c>
      <c r="F22" s="1524"/>
      <c r="G22" s="1524">
        <v>26.1</v>
      </c>
      <c r="H22" s="1524"/>
      <c r="I22" s="1524">
        <v>27.7</v>
      </c>
      <c r="J22" s="1524"/>
      <c r="K22" s="1524">
        <v>25.1</v>
      </c>
      <c r="L22" s="1524"/>
      <c r="M22" s="1525">
        <v>22.7</v>
      </c>
      <c r="N22" s="1525"/>
      <c r="O22" s="1283"/>
      <c r="P22" s="1257"/>
    </row>
    <row r="23" spans="1:16" ht="12" customHeight="1" x14ac:dyDescent="0.2">
      <c r="A23" s="1257"/>
      <c r="B23" s="1261"/>
      <c r="C23" s="772" t="s">
        <v>157</v>
      </c>
      <c r="D23" s="1253"/>
      <c r="E23" s="1524">
        <v>9.8000000000000007</v>
      </c>
      <c r="F23" s="1524"/>
      <c r="G23" s="1524">
        <v>9.6999999999999993</v>
      </c>
      <c r="H23" s="1524"/>
      <c r="I23" s="1524">
        <v>9.6</v>
      </c>
      <c r="J23" s="1524"/>
      <c r="K23" s="1524">
        <v>9.5</v>
      </c>
      <c r="L23" s="1524"/>
      <c r="M23" s="1525">
        <v>8.5</v>
      </c>
      <c r="N23" s="1525"/>
      <c r="O23" s="1283"/>
      <c r="P23" s="1257"/>
    </row>
    <row r="24" spans="1:16" ht="12" customHeight="1" x14ac:dyDescent="0.2">
      <c r="A24" s="1257"/>
      <c r="B24" s="1261"/>
      <c r="C24" s="772" t="s">
        <v>158</v>
      </c>
      <c r="D24" s="1253"/>
      <c r="E24" s="1524">
        <v>9.5</v>
      </c>
      <c r="F24" s="1524"/>
      <c r="G24" s="1524">
        <v>9</v>
      </c>
      <c r="H24" s="1524"/>
      <c r="I24" s="1524">
        <v>8.6999999999999993</v>
      </c>
      <c r="J24" s="1524"/>
      <c r="K24" s="1524">
        <v>8.5</v>
      </c>
      <c r="L24" s="1524"/>
      <c r="M24" s="1525">
        <v>7.1</v>
      </c>
      <c r="N24" s="1525"/>
      <c r="O24" s="1283"/>
      <c r="P24" s="1257"/>
    </row>
    <row r="25" spans="1:16" s="1357" customFormat="1" ht="17.25" customHeight="1" x14ac:dyDescent="0.2">
      <c r="A25" s="1356"/>
      <c r="B25" s="1270"/>
      <c r="C25" s="772" t="s">
        <v>187</v>
      </c>
      <c r="D25" s="1282"/>
      <c r="E25" s="1524">
        <v>11.6</v>
      </c>
      <c r="F25" s="1524"/>
      <c r="G25" s="1524">
        <v>11.8</v>
      </c>
      <c r="H25" s="1524"/>
      <c r="I25" s="1524">
        <v>11.5</v>
      </c>
      <c r="J25" s="1524"/>
      <c r="K25" s="1524">
        <v>10.9</v>
      </c>
      <c r="L25" s="1524"/>
      <c r="M25" s="1525">
        <v>9.5</v>
      </c>
      <c r="N25" s="1525"/>
      <c r="O25" s="1263"/>
      <c r="P25" s="1356"/>
    </row>
    <row r="26" spans="1:16" s="1357" customFormat="1" ht="12" customHeight="1" x14ac:dyDescent="0.2">
      <c r="A26" s="1356"/>
      <c r="B26" s="1270"/>
      <c r="C26" s="772" t="s">
        <v>188</v>
      </c>
      <c r="D26" s="1282"/>
      <c r="E26" s="1524">
        <v>8.4</v>
      </c>
      <c r="F26" s="1524"/>
      <c r="G26" s="1524">
        <v>8</v>
      </c>
      <c r="H26" s="1524"/>
      <c r="I26" s="1524">
        <v>7.9</v>
      </c>
      <c r="J26" s="1524"/>
      <c r="K26" s="1524">
        <v>8.1</v>
      </c>
      <c r="L26" s="1524"/>
      <c r="M26" s="1525">
        <v>7</v>
      </c>
      <c r="N26" s="1525"/>
      <c r="O26" s="1263"/>
      <c r="P26" s="1356"/>
    </row>
    <row r="27" spans="1:16" s="1357" customFormat="1" ht="12" customHeight="1" x14ac:dyDescent="0.2">
      <c r="A27" s="1356"/>
      <c r="B27" s="1270"/>
      <c r="C27" s="772" t="s">
        <v>189</v>
      </c>
      <c r="D27" s="1282"/>
      <c r="E27" s="1524">
        <v>11.6</v>
      </c>
      <c r="F27" s="1524"/>
      <c r="G27" s="1524">
        <v>10.9</v>
      </c>
      <c r="H27" s="1524"/>
      <c r="I27" s="1524">
        <v>11.4</v>
      </c>
      <c r="J27" s="1524"/>
      <c r="K27" s="1524">
        <v>10.8</v>
      </c>
      <c r="L27" s="1524"/>
      <c r="M27" s="1525">
        <v>9.4</v>
      </c>
      <c r="N27" s="1525"/>
      <c r="O27" s="1263"/>
      <c r="P27" s="1356"/>
    </row>
    <row r="28" spans="1:16" s="1357" customFormat="1" ht="12" customHeight="1" x14ac:dyDescent="0.2">
      <c r="A28" s="1356"/>
      <c r="B28" s="1270"/>
      <c r="C28" s="772" t="s">
        <v>190</v>
      </c>
      <c r="D28" s="1282"/>
      <c r="E28" s="1524">
        <v>12.7</v>
      </c>
      <c r="F28" s="1524"/>
      <c r="G28" s="1524">
        <v>12</v>
      </c>
      <c r="H28" s="1524"/>
      <c r="I28" s="1524">
        <v>11</v>
      </c>
      <c r="J28" s="1524"/>
      <c r="K28" s="1524">
        <v>9</v>
      </c>
      <c r="L28" s="1524"/>
      <c r="M28" s="1525">
        <v>8.6999999999999993</v>
      </c>
      <c r="N28" s="1525"/>
      <c r="O28" s="1263"/>
      <c r="P28" s="1356"/>
    </row>
    <row r="29" spans="1:16" s="1357" customFormat="1" ht="12" customHeight="1" x14ac:dyDescent="0.2">
      <c r="A29" s="1356"/>
      <c r="B29" s="1270"/>
      <c r="C29" s="772" t="s">
        <v>191</v>
      </c>
      <c r="D29" s="1282"/>
      <c r="E29" s="1524">
        <v>8.1</v>
      </c>
      <c r="F29" s="1524"/>
      <c r="G29" s="1524">
        <v>7.3</v>
      </c>
      <c r="H29" s="1524"/>
      <c r="I29" s="1524">
        <v>9.4</v>
      </c>
      <c r="J29" s="1524"/>
      <c r="K29" s="1524">
        <v>10.6</v>
      </c>
      <c r="L29" s="1524"/>
      <c r="M29" s="1525">
        <v>7.6</v>
      </c>
      <c r="N29" s="1525"/>
      <c r="O29" s="1263"/>
      <c r="P29" s="1356"/>
    </row>
    <row r="30" spans="1:16" s="1357" customFormat="1" ht="12" customHeight="1" x14ac:dyDescent="0.2">
      <c r="A30" s="1356"/>
      <c r="B30" s="1270"/>
      <c r="C30" s="772" t="s">
        <v>130</v>
      </c>
      <c r="D30" s="1282"/>
      <c r="E30" s="1524">
        <v>11</v>
      </c>
      <c r="F30" s="1524"/>
      <c r="G30" s="1524">
        <v>10.7</v>
      </c>
      <c r="H30" s="1524"/>
      <c r="I30" s="1524">
        <v>10.4</v>
      </c>
      <c r="J30" s="1524"/>
      <c r="K30" s="1524">
        <v>9.3000000000000007</v>
      </c>
      <c r="L30" s="1524"/>
      <c r="M30" s="1525">
        <v>10</v>
      </c>
      <c r="N30" s="1525"/>
      <c r="O30" s="1263"/>
      <c r="P30" s="1356"/>
    </row>
    <row r="31" spans="1:16" s="1357" customFormat="1" ht="12" customHeight="1" x14ac:dyDescent="0.2">
      <c r="A31" s="1356"/>
      <c r="B31" s="1270"/>
      <c r="C31" s="772" t="s">
        <v>131</v>
      </c>
      <c r="D31" s="1282"/>
      <c r="E31" s="1524">
        <v>13</v>
      </c>
      <c r="F31" s="1524"/>
      <c r="G31" s="1524">
        <v>13.2</v>
      </c>
      <c r="H31" s="1524"/>
      <c r="I31" s="1524">
        <v>11</v>
      </c>
      <c r="J31" s="1524"/>
      <c r="K31" s="1524">
        <v>12.5</v>
      </c>
      <c r="L31" s="1524"/>
      <c r="M31" s="1525">
        <v>11</v>
      </c>
      <c r="N31" s="1525"/>
      <c r="O31" s="1263"/>
      <c r="P31" s="1356"/>
    </row>
    <row r="32" spans="1:16" ht="17.25" customHeight="1" x14ac:dyDescent="0.2">
      <c r="A32" s="1257"/>
      <c r="B32" s="1261"/>
      <c r="C32" s="1487" t="s">
        <v>192</v>
      </c>
      <c r="D32" s="1487"/>
      <c r="E32" s="1521">
        <v>6.9</v>
      </c>
      <c r="F32" s="1521"/>
      <c r="G32" s="1521">
        <v>6.7</v>
      </c>
      <c r="H32" s="1521"/>
      <c r="I32" s="1521">
        <v>6.5</v>
      </c>
      <c r="J32" s="1521"/>
      <c r="K32" s="1521">
        <v>6</v>
      </c>
      <c r="L32" s="1521"/>
      <c r="M32" s="1522">
        <v>5.2</v>
      </c>
      <c r="N32" s="1522"/>
      <c r="O32" s="1283"/>
      <c r="P32" s="1257"/>
    </row>
    <row r="33" spans="1:16" s="1357" customFormat="1" ht="12.75" customHeight="1" x14ac:dyDescent="0.2">
      <c r="A33" s="1356"/>
      <c r="B33" s="1358"/>
      <c r="C33" s="772" t="s">
        <v>72</v>
      </c>
      <c r="D33" s="1282"/>
      <c r="E33" s="1516">
        <v>7.3</v>
      </c>
      <c r="F33" s="1516"/>
      <c r="G33" s="1516">
        <v>6.6</v>
      </c>
      <c r="H33" s="1516"/>
      <c r="I33" s="1516">
        <v>6.7</v>
      </c>
      <c r="J33" s="1516"/>
      <c r="K33" s="1516">
        <v>5.8</v>
      </c>
      <c r="L33" s="1516"/>
      <c r="M33" s="1517">
        <v>5</v>
      </c>
      <c r="N33" s="1517"/>
      <c r="O33" s="1263"/>
      <c r="P33" s="1356"/>
    </row>
    <row r="34" spans="1:16" s="1357" customFormat="1" ht="12.75" customHeight="1" x14ac:dyDescent="0.2">
      <c r="A34" s="1356"/>
      <c r="B34" s="1358"/>
      <c r="C34" s="772" t="s">
        <v>71</v>
      </c>
      <c r="D34" s="1282"/>
      <c r="E34" s="1516">
        <v>6.6</v>
      </c>
      <c r="F34" s="1516"/>
      <c r="G34" s="1516">
        <v>6.7</v>
      </c>
      <c r="H34" s="1516"/>
      <c r="I34" s="1516">
        <v>6.3</v>
      </c>
      <c r="J34" s="1516"/>
      <c r="K34" s="1516">
        <v>6.1</v>
      </c>
      <c r="L34" s="1516"/>
      <c r="M34" s="1517">
        <v>5.5</v>
      </c>
      <c r="N34" s="1517"/>
      <c r="O34" s="1263"/>
      <c r="P34" s="1356"/>
    </row>
    <row r="35" spans="1:16" s="1355" customFormat="1" ht="13.5" customHeight="1" x14ac:dyDescent="0.2">
      <c r="A35" s="1352"/>
      <c r="B35" s="1353"/>
      <c r="C35" s="1252" t="s">
        <v>193</v>
      </c>
      <c r="D35" s="1354"/>
      <c r="E35" s="1526">
        <v>-0.70000000000000018</v>
      </c>
      <c r="F35" s="1526"/>
      <c r="G35" s="1526">
        <v>0.10000000000000053</v>
      </c>
      <c r="H35" s="1526"/>
      <c r="I35" s="1526">
        <v>-0.40000000000000036</v>
      </c>
      <c r="J35" s="1526"/>
      <c r="K35" s="1526">
        <v>0.29999999999999982</v>
      </c>
      <c r="L35" s="1526"/>
      <c r="M35" s="1527">
        <v>0.5</v>
      </c>
      <c r="N35" s="1527"/>
      <c r="O35" s="1354"/>
      <c r="P35" s="1352"/>
    </row>
    <row r="36" spans="1:16" ht="10.5" customHeight="1" thickBot="1" x14ac:dyDescent="0.25">
      <c r="A36" s="1257"/>
      <c r="B36" s="1261"/>
      <c r="C36" s="1290"/>
      <c r="D36" s="1359"/>
      <c r="E36" s="1359"/>
      <c r="F36" s="1359"/>
      <c r="G36" s="1359"/>
      <c r="H36" s="1359"/>
      <c r="I36" s="1359"/>
      <c r="J36" s="1359"/>
      <c r="K36" s="1359"/>
      <c r="L36" s="1359"/>
      <c r="M36" s="1491"/>
      <c r="N36" s="1491"/>
      <c r="O36" s="1283"/>
      <c r="P36" s="1257"/>
    </row>
    <row r="37" spans="1:16" s="1269" customFormat="1" ht="13.5" customHeight="1" thickBot="1" x14ac:dyDescent="0.25">
      <c r="A37" s="1264"/>
      <c r="B37" s="1265"/>
      <c r="C37" s="1266" t="s">
        <v>524</v>
      </c>
      <c r="D37" s="1267"/>
      <c r="E37" s="1267"/>
      <c r="F37" s="1267"/>
      <c r="G37" s="1267"/>
      <c r="H37" s="1267"/>
      <c r="I37" s="1267"/>
      <c r="J37" s="1267"/>
      <c r="K37" s="1267"/>
      <c r="L37" s="1267"/>
      <c r="M37" s="1267"/>
      <c r="N37" s="1268"/>
      <c r="O37" s="1283"/>
      <c r="P37" s="1264"/>
    </row>
    <row r="38" spans="1:16" s="1269" customFormat="1" ht="3.75" customHeight="1" x14ac:dyDescent="0.2">
      <c r="A38" s="1264"/>
      <c r="B38" s="1265"/>
      <c r="C38" s="1502" t="s">
        <v>69</v>
      </c>
      <c r="D38" s="1502"/>
      <c r="E38" s="1291"/>
      <c r="F38" s="1291"/>
      <c r="G38" s="1291"/>
      <c r="H38" s="1291"/>
      <c r="I38" s="1291"/>
      <c r="J38" s="1291"/>
      <c r="K38" s="1291"/>
      <c r="L38" s="1291"/>
      <c r="M38" s="1291"/>
      <c r="N38" s="1291"/>
      <c r="O38" s="1283"/>
      <c r="P38" s="1264"/>
    </row>
    <row r="39" spans="1:16" ht="12.75" customHeight="1" x14ac:dyDescent="0.2">
      <c r="A39" s="1257"/>
      <c r="B39" s="1261"/>
      <c r="C39" s="1502"/>
      <c r="D39" s="1502"/>
      <c r="E39" s="1272" t="s">
        <v>34</v>
      </c>
      <c r="F39" s="1273" t="s">
        <v>34</v>
      </c>
      <c r="G39" s="1272" t="s">
        <v>662</v>
      </c>
      <c r="H39" s="1273" t="s">
        <v>34</v>
      </c>
      <c r="I39" s="1274"/>
      <c r="J39" s="1273" t="s">
        <v>34</v>
      </c>
      <c r="K39" s="1275" t="s">
        <v>34</v>
      </c>
      <c r="L39" s="1276" t="s">
        <v>663</v>
      </c>
      <c r="M39" s="1276" t="s">
        <v>34</v>
      </c>
      <c r="N39" s="1277"/>
      <c r="O39" s="1253"/>
      <c r="P39" s="1264"/>
    </row>
    <row r="40" spans="1:16" ht="12.75" customHeight="1" x14ac:dyDescent="0.2">
      <c r="A40" s="1257"/>
      <c r="B40" s="1261"/>
      <c r="C40" s="1278"/>
      <c r="D40" s="1278"/>
      <c r="E40" s="1494" t="str">
        <f>+E7</f>
        <v>2.º trimestre</v>
      </c>
      <c r="F40" s="1494"/>
      <c r="G40" s="1494" t="str">
        <f>+G7</f>
        <v>3.º trimestre</v>
      </c>
      <c r="H40" s="1494"/>
      <c r="I40" s="1494" t="str">
        <f>+I7</f>
        <v>4.º trimestre</v>
      </c>
      <c r="J40" s="1494"/>
      <c r="K40" s="1494" t="str">
        <f>+K7</f>
        <v>1.º trimestre</v>
      </c>
      <c r="L40" s="1494"/>
      <c r="M40" s="1494" t="str">
        <f>+M7</f>
        <v>2.º trimestre</v>
      </c>
      <c r="N40" s="1494"/>
      <c r="O40" s="1360"/>
      <c r="P40" s="1257"/>
    </row>
    <row r="41" spans="1:16" ht="15" customHeight="1" x14ac:dyDescent="0.2">
      <c r="A41" s="1257"/>
      <c r="B41" s="1261"/>
      <c r="C41" s="1487" t="s">
        <v>180</v>
      </c>
      <c r="D41" s="1487"/>
      <c r="E41" s="1528">
        <v>100</v>
      </c>
      <c r="F41" s="1528"/>
      <c r="G41" s="1528">
        <v>100</v>
      </c>
      <c r="H41" s="1528"/>
      <c r="I41" s="1528">
        <v>100</v>
      </c>
      <c r="J41" s="1528"/>
      <c r="K41" s="1529">
        <v>100</v>
      </c>
      <c r="L41" s="1529"/>
      <c r="M41" s="1529">
        <v>100</v>
      </c>
      <c r="N41" s="1529"/>
      <c r="O41" s="1361"/>
      <c r="P41" s="1257"/>
    </row>
    <row r="42" spans="1:16" s="1324" customFormat="1" ht="11.25" customHeight="1" x14ac:dyDescent="0.2">
      <c r="A42" s="1321"/>
      <c r="B42" s="1270"/>
      <c r="C42" s="775"/>
      <c r="D42" s="772" t="s">
        <v>71</v>
      </c>
      <c r="E42" s="1530">
        <v>49.043447166100492</v>
      </c>
      <c r="F42" s="1530"/>
      <c r="G42" s="1530">
        <v>49.572338489535937</v>
      </c>
      <c r="H42" s="1530"/>
      <c r="I42" s="1530">
        <v>49.226804123711332</v>
      </c>
      <c r="J42" s="1530"/>
      <c r="K42" s="1530">
        <v>50.639435006680664</v>
      </c>
      <c r="L42" s="1530"/>
      <c r="M42" s="1530">
        <v>51.387082791504127</v>
      </c>
      <c r="N42" s="1530"/>
      <c r="O42" s="1360"/>
      <c r="P42" s="1321"/>
    </row>
    <row r="43" spans="1:16" ht="11.25" customHeight="1" x14ac:dyDescent="0.2">
      <c r="A43" s="1257"/>
      <c r="B43" s="1261"/>
      <c r="C43" s="1362"/>
      <c r="D43" s="772" t="s">
        <v>156</v>
      </c>
      <c r="E43" s="1530">
        <v>17.057035580189524</v>
      </c>
      <c r="F43" s="1530"/>
      <c r="G43" s="1530">
        <v>17.561419472247497</v>
      </c>
      <c r="H43" s="1530"/>
      <c r="I43" s="1530">
        <v>18.740795287187037</v>
      </c>
      <c r="J43" s="1530"/>
      <c r="K43" s="1530">
        <v>17.484252719984731</v>
      </c>
      <c r="L43" s="1530"/>
      <c r="M43" s="1530">
        <v>17.511920242739489</v>
      </c>
      <c r="N43" s="1530"/>
      <c r="O43" s="1361"/>
      <c r="P43" s="1257"/>
    </row>
    <row r="44" spans="1:16" s="1299" customFormat="1" ht="13.5" customHeight="1" x14ac:dyDescent="0.2">
      <c r="A44" s="1296"/>
      <c r="B44" s="1297"/>
      <c r="C44" s="772" t="s">
        <v>187</v>
      </c>
      <c r="D44" s="778"/>
      <c r="E44" s="1531">
        <v>37.600572143751123</v>
      </c>
      <c r="F44" s="1531"/>
      <c r="G44" s="1531">
        <v>39.199272065514108</v>
      </c>
      <c r="H44" s="1531"/>
      <c r="I44" s="1531">
        <v>38.365243004418261</v>
      </c>
      <c r="J44" s="1531"/>
      <c r="K44" s="1531">
        <v>37.984348158045428</v>
      </c>
      <c r="L44" s="1531"/>
      <c r="M44" s="1531">
        <v>37.798006068487219</v>
      </c>
      <c r="N44" s="1531"/>
      <c r="O44" s="1363"/>
      <c r="P44" s="1296"/>
    </row>
    <row r="45" spans="1:16" s="1324" customFormat="1" ht="11.25" customHeight="1" x14ac:dyDescent="0.2">
      <c r="A45" s="1321"/>
      <c r="B45" s="1270"/>
      <c r="C45" s="775"/>
      <c r="D45" s="1252" t="s">
        <v>71</v>
      </c>
      <c r="E45" s="1530">
        <v>50.261531145981934</v>
      </c>
      <c r="F45" s="1530"/>
      <c r="G45" s="1530">
        <v>51.532033426183844</v>
      </c>
      <c r="H45" s="1530"/>
      <c r="I45" s="1530">
        <v>49.184261036468328</v>
      </c>
      <c r="J45" s="1530"/>
      <c r="K45" s="1530">
        <v>54.422110552763812</v>
      </c>
      <c r="L45" s="1530"/>
      <c r="M45" s="1530">
        <v>55.5045871559633</v>
      </c>
      <c r="N45" s="1530"/>
      <c r="O45" s="1306"/>
      <c r="P45" s="1321"/>
    </row>
    <row r="46" spans="1:16" s="1299" customFormat="1" ht="11.25" customHeight="1" x14ac:dyDescent="0.2">
      <c r="A46" s="1296"/>
      <c r="B46" s="1297"/>
      <c r="C46" s="772"/>
      <c r="D46" s="1252" t="s">
        <v>156</v>
      </c>
      <c r="E46" s="1530">
        <v>17.356157869709936</v>
      </c>
      <c r="F46" s="1530"/>
      <c r="G46" s="1530">
        <v>16.527390900649955</v>
      </c>
      <c r="H46" s="1530"/>
      <c r="I46" s="1530">
        <v>19.625719769673701</v>
      </c>
      <c r="J46" s="1530"/>
      <c r="K46" s="1530">
        <v>18.693467336683419</v>
      </c>
      <c r="L46" s="1530"/>
      <c r="M46" s="1530">
        <v>19.954128440366969</v>
      </c>
      <c r="N46" s="1530"/>
      <c r="O46" s="1363"/>
      <c r="P46" s="1296"/>
    </row>
    <row r="47" spans="1:16" s="1299" customFormat="1" ht="13.5" customHeight="1" x14ac:dyDescent="0.2">
      <c r="A47" s="1296"/>
      <c r="B47" s="1297"/>
      <c r="C47" s="772" t="s">
        <v>188</v>
      </c>
      <c r="D47" s="778"/>
      <c r="E47" s="1531">
        <v>17.074915072411944</v>
      </c>
      <c r="F47" s="1531"/>
      <c r="G47" s="1531">
        <v>16.815286624203825</v>
      </c>
      <c r="H47" s="1531"/>
      <c r="I47" s="1531">
        <v>16.660530191458026</v>
      </c>
      <c r="J47" s="1531"/>
      <c r="K47" s="1531">
        <v>17.560603168543615</v>
      </c>
      <c r="L47" s="1531"/>
      <c r="M47" s="1531">
        <v>17.360208062418724</v>
      </c>
      <c r="N47" s="1531"/>
      <c r="O47" s="1363"/>
      <c r="P47" s="1296"/>
    </row>
    <row r="48" spans="1:16" s="1324" customFormat="1" ht="11.25" customHeight="1" x14ac:dyDescent="0.2">
      <c r="A48" s="1321"/>
      <c r="B48" s="1270"/>
      <c r="C48" s="775"/>
      <c r="D48" s="1252" t="s">
        <v>71</v>
      </c>
      <c r="E48" s="1530">
        <v>52.251308900523561</v>
      </c>
      <c r="F48" s="1530"/>
      <c r="G48" s="1530">
        <v>49.025974025974016</v>
      </c>
      <c r="H48" s="1530"/>
      <c r="I48" s="1530">
        <v>54.033149171270708</v>
      </c>
      <c r="J48" s="1530"/>
      <c r="K48" s="1530">
        <v>47.5</v>
      </c>
      <c r="L48" s="1530"/>
      <c r="M48" s="1530">
        <v>48.68913857677903</v>
      </c>
      <c r="N48" s="1530"/>
      <c r="O48" s="1306"/>
      <c r="P48" s="1321"/>
    </row>
    <row r="49" spans="1:16" s="1299" customFormat="1" ht="11.25" customHeight="1" x14ac:dyDescent="0.2">
      <c r="A49" s="1296"/>
      <c r="B49" s="1297"/>
      <c r="C49" s="772"/>
      <c r="D49" s="1252" t="s">
        <v>156</v>
      </c>
      <c r="E49" s="1530">
        <v>18.1151832460733</v>
      </c>
      <c r="F49" s="1530"/>
      <c r="G49" s="1530">
        <v>23.376623376623375</v>
      </c>
      <c r="H49" s="1530"/>
      <c r="I49" s="1530">
        <v>22.541436464088395</v>
      </c>
      <c r="J49" s="1530"/>
      <c r="K49" s="1530">
        <v>21.086956521739129</v>
      </c>
      <c r="L49" s="1530"/>
      <c r="M49" s="1530">
        <v>17.977528089887642</v>
      </c>
      <c r="N49" s="1530"/>
      <c r="O49" s="1363"/>
      <c r="P49" s="1296"/>
    </row>
    <row r="50" spans="1:16" s="1299" customFormat="1" ht="13.5" customHeight="1" x14ac:dyDescent="0.2">
      <c r="A50" s="1296"/>
      <c r="B50" s="1297"/>
      <c r="C50" s="772" t="s">
        <v>59</v>
      </c>
      <c r="D50" s="778"/>
      <c r="E50" s="1531">
        <v>28.875379939209729</v>
      </c>
      <c r="F50" s="1531"/>
      <c r="G50" s="1531">
        <v>27.716105550500458</v>
      </c>
      <c r="H50" s="1531"/>
      <c r="I50" s="1531">
        <v>29.363033873343149</v>
      </c>
      <c r="J50" s="1531"/>
      <c r="K50" s="1531">
        <v>28.669593433861422</v>
      </c>
      <c r="L50" s="1531"/>
      <c r="M50" s="1531">
        <v>28.716948417858688</v>
      </c>
      <c r="N50" s="1531"/>
      <c r="O50" s="1298"/>
      <c r="P50" s="1296"/>
    </row>
    <row r="51" spans="1:16" s="1324" customFormat="1" ht="11.25" customHeight="1" x14ac:dyDescent="0.2">
      <c r="A51" s="1321"/>
      <c r="B51" s="1270"/>
      <c r="C51" s="775"/>
      <c r="D51" s="1252" t="s">
        <v>71</v>
      </c>
      <c r="E51" s="1530">
        <v>47.182662538699695</v>
      </c>
      <c r="F51" s="1530"/>
      <c r="G51" s="1530">
        <v>47.60341431385423</v>
      </c>
      <c r="H51" s="1530"/>
      <c r="I51" s="1530">
        <v>48.589341692789965</v>
      </c>
      <c r="J51" s="1530"/>
      <c r="K51" s="1530">
        <v>50</v>
      </c>
      <c r="L51" s="1530"/>
      <c r="M51" s="1530">
        <v>49.358490566037737</v>
      </c>
      <c r="N51" s="1530"/>
      <c r="O51" s="1278"/>
      <c r="P51" s="1321"/>
    </row>
    <row r="52" spans="1:16" s="1299" customFormat="1" ht="11.25" customHeight="1" x14ac:dyDescent="0.2">
      <c r="A52" s="1296"/>
      <c r="B52" s="1297"/>
      <c r="C52" s="772"/>
      <c r="D52" s="1252" t="s">
        <v>156</v>
      </c>
      <c r="E52" s="1530">
        <v>15.232198142414862</v>
      </c>
      <c r="F52" s="1530"/>
      <c r="G52" s="1530">
        <v>15.036112934996716</v>
      </c>
      <c r="H52" s="1530"/>
      <c r="I52" s="1530">
        <v>15.548589341692789</v>
      </c>
      <c r="J52" s="1530"/>
      <c r="K52" s="1530">
        <v>13.11584553928096</v>
      </c>
      <c r="L52" s="1530"/>
      <c r="M52" s="1530">
        <v>14.188679245283019</v>
      </c>
      <c r="N52" s="1530"/>
      <c r="O52" s="1298"/>
      <c r="P52" s="1296"/>
    </row>
    <row r="53" spans="1:16" s="1299" customFormat="1" ht="13.5" customHeight="1" x14ac:dyDescent="0.2">
      <c r="A53" s="1296"/>
      <c r="B53" s="1297"/>
      <c r="C53" s="772" t="s">
        <v>190</v>
      </c>
      <c r="D53" s="778"/>
      <c r="E53" s="1531">
        <v>7.7418201323082432</v>
      </c>
      <c r="F53" s="1531"/>
      <c r="G53" s="1531">
        <v>7.6615104640582352</v>
      </c>
      <c r="H53" s="1531"/>
      <c r="I53" s="1531">
        <v>6.8851251840942558</v>
      </c>
      <c r="J53" s="1531"/>
      <c r="K53" s="1531">
        <v>5.8980721511738876</v>
      </c>
      <c r="L53" s="1531"/>
      <c r="M53" s="1531">
        <v>6.4802774165583017</v>
      </c>
      <c r="N53" s="1531"/>
      <c r="O53" s="1298"/>
      <c r="P53" s="1296"/>
    </row>
    <row r="54" spans="1:16" s="1324" customFormat="1" ht="11.25" customHeight="1" x14ac:dyDescent="0.2">
      <c r="A54" s="1321"/>
      <c r="B54" s="1364"/>
      <c r="C54" s="775"/>
      <c r="D54" s="1252" t="s">
        <v>71</v>
      </c>
      <c r="E54" s="1530">
        <v>49.191685912240189</v>
      </c>
      <c r="F54" s="1530"/>
      <c r="G54" s="1530">
        <v>56.532066508313541</v>
      </c>
      <c r="H54" s="1530"/>
      <c r="I54" s="1530">
        <v>49.197860962566843</v>
      </c>
      <c r="J54" s="1530"/>
      <c r="K54" s="1530">
        <v>46.925566343042071</v>
      </c>
      <c r="L54" s="1530"/>
      <c r="M54" s="1530">
        <v>48.494983277591977</v>
      </c>
      <c r="N54" s="1530"/>
      <c r="O54" s="1278"/>
      <c r="P54" s="1321"/>
    </row>
    <row r="55" spans="1:16" s="1299" customFormat="1" ht="11.25" customHeight="1" x14ac:dyDescent="0.2">
      <c r="A55" s="1296"/>
      <c r="B55" s="1297"/>
      <c r="C55" s="772"/>
      <c r="D55" s="1252" t="s">
        <v>156</v>
      </c>
      <c r="E55" s="1530">
        <v>15.473441108545035</v>
      </c>
      <c r="F55" s="1530"/>
      <c r="G55" s="1530">
        <v>15.201900237529692</v>
      </c>
      <c r="H55" s="1530"/>
      <c r="I55" s="1530">
        <v>16.310160427807485</v>
      </c>
      <c r="J55" s="1530"/>
      <c r="K55" s="1530">
        <v>16.828478964401299</v>
      </c>
      <c r="L55" s="1530"/>
      <c r="M55" s="1530">
        <v>15.050167224080269</v>
      </c>
      <c r="N55" s="1530"/>
      <c r="O55" s="1298"/>
      <c r="P55" s="1296"/>
    </row>
    <row r="56" spans="1:16" s="1299" customFormat="1" ht="13.5" customHeight="1" x14ac:dyDescent="0.2">
      <c r="A56" s="1296"/>
      <c r="B56" s="1297"/>
      <c r="C56" s="772" t="s">
        <v>191</v>
      </c>
      <c r="D56" s="778"/>
      <c r="E56" s="1531">
        <v>3.2540675844806008</v>
      </c>
      <c r="F56" s="1531"/>
      <c r="G56" s="1531">
        <v>3.0755232029117376</v>
      </c>
      <c r="H56" s="1531"/>
      <c r="I56" s="1531">
        <v>3.8107511045655373</v>
      </c>
      <c r="J56" s="1531"/>
      <c r="K56" s="1531">
        <v>4.5810269135331172</v>
      </c>
      <c r="L56" s="1531"/>
      <c r="M56" s="1531">
        <v>3.8144776766363249</v>
      </c>
      <c r="N56" s="1531"/>
      <c r="O56" s="1298"/>
      <c r="P56" s="1296"/>
    </row>
    <row r="57" spans="1:16" s="1324" customFormat="1" ht="11.25" customHeight="1" x14ac:dyDescent="0.2">
      <c r="A57" s="1321"/>
      <c r="B57" s="1364"/>
      <c r="C57" s="775"/>
      <c r="D57" s="1252" t="s">
        <v>71</v>
      </c>
      <c r="E57" s="1530">
        <v>50</v>
      </c>
      <c r="F57" s="1530"/>
      <c r="G57" s="1530">
        <v>40.236686390532547</v>
      </c>
      <c r="H57" s="1530"/>
      <c r="I57" s="1530">
        <v>43.961352657004831</v>
      </c>
      <c r="J57" s="1530"/>
      <c r="K57" s="1530">
        <v>44.166666666666664</v>
      </c>
      <c r="L57" s="1530"/>
      <c r="M57" s="1530">
        <v>48.29545454545454</v>
      </c>
      <c r="N57" s="1530"/>
      <c r="O57" s="1278"/>
      <c r="P57" s="1321"/>
    </row>
    <row r="58" spans="1:16" s="1299" customFormat="1" ht="11.25" customHeight="1" x14ac:dyDescent="0.2">
      <c r="A58" s="1296"/>
      <c r="B58" s="1297"/>
      <c r="C58" s="772"/>
      <c r="D58" s="1252" t="s">
        <v>156</v>
      </c>
      <c r="E58" s="1530">
        <v>18.681318681318682</v>
      </c>
      <c r="F58" s="1530"/>
      <c r="G58" s="1530">
        <v>16.568047337278109</v>
      </c>
      <c r="H58" s="1530"/>
      <c r="I58" s="1530">
        <v>18.357487922705314</v>
      </c>
      <c r="J58" s="1530"/>
      <c r="K58" s="1530">
        <v>17.916666666666668</v>
      </c>
      <c r="L58" s="1530"/>
      <c r="M58" s="1530">
        <v>17.613636363636363</v>
      </c>
      <c r="N58" s="1530"/>
      <c r="O58" s="1298"/>
      <c r="P58" s="1296"/>
    </row>
    <row r="59" spans="1:16" s="1299" customFormat="1" ht="13.5" customHeight="1" x14ac:dyDescent="0.2">
      <c r="A59" s="1296"/>
      <c r="B59" s="1297"/>
      <c r="C59" s="772" t="s">
        <v>130</v>
      </c>
      <c r="D59" s="778"/>
      <c r="E59" s="1531">
        <v>2.3779724655819781</v>
      </c>
      <c r="F59" s="1531"/>
      <c r="G59" s="1531">
        <v>2.3657870791628755</v>
      </c>
      <c r="H59" s="1531"/>
      <c r="I59" s="1531">
        <v>2.3195876288659791</v>
      </c>
      <c r="J59" s="1531"/>
      <c r="K59" s="1531">
        <v>2.1950753960679519</v>
      </c>
      <c r="L59" s="1531"/>
      <c r="M59" s="1531">
        <v>2.6441265713047248</v>
      </c>
      <c r="N59" s="1531"/>
      <c r="O59" s="1298"/>
      <c r="P59" s="1296"/>
    </row>
    <row r="60" spans="1:16" s="1324" customFormat="1" ht="11.25" customHeight="1" x14ac:dyDescent="0.2">
      <c r="A60" s="1321"/>
      <c r="B60" s="1364"/>
      <c r="C60" s="775"/>
      <c r="D60" s="1252" t="s">
        <v>71</v>
      </c>
      <c r="E60" s="1530">
        <v>39.097744360902254</v>
      </c>
      <c r="F60" s="1530"/>
      <c r="G60" s="1530">
        <v>36.92307692307692</v>
      </c>
      <c r="H60" s="1530"/>
      <c r="I60" s="1530">
        <v>38.095238095238095</v>
      </c>
      <c r="J60" s="1530"/>
      <c r="K60" s="1530">
        <v>44.347826086956523</v>
      </c>
      <c r="L60" s="1530"/>
      <c r="M60" s="1530">
        <v>45.081967213114751</v>
      </c>
      <c r="N60" s="1530"/>
      <c r="O60" s="1278"/>
      <c r="P60" s="1321"/>
    </row>
    <row r="61" spans="1:16" s="1299" customFormat="1" ht="11.25" customHeight="1" x14ac:dyDescent="0.2">
      <c r="A61" s="1296"/>
      <c r="B61" s="1297"/>
      <c r="C61" s="772"/>
      <c r="D61" s="1252" t="s">
        <v>156</v>
      </c>
      <c r="E61" s="1530">
        <v>28.571428571428569</v>
      </c>
      <c r="F61" s="1530"/>
      <c r="G61" s="1530">
        <v>27.692307692307693</v>
      </c>
      <c r="H61" s="1530"/>
      <c r="I61" s="1530">
        <v>23.015873015873016</v>
      </c>
      <c r="J61" s="1530"/>
      <c r="K61" s="1530">
        <v>29.565217391304348</v>
      </c>
      <c r="L61" s="1530"/>
      <c r="M61" s="1530">
        <v>25.409836065573771</v>
      </c>
      <c r="N61" s="1530"/>
      <c r="O61" s="1298"/>
      <c r="P61" s="1296"/>
    </row>
    <row r="62" spans="1:16" ht="13.5" customHeight="1" x14ac:dyDescent="0.2">
      <c r="A62" s="1257"/>
      <c r="B62" s="1297"/>
      <c r="C62" s="772" t="s">
        <v>131</v>
      </c>
      <c r="D62" s="778"/>
      <c r="E62" s="1531">
        <v>3.075272662256392</v>
      </c>
      <c r="F62" s="1531"/>
      <c r="G62" s="1531">
        <v>3.1847133757961785</v>
      </c>
      <c r="H62" s="1531"/>
      <c r="I62" s="1531">
        <v>2.5957290132547861</v>
      </c>
      <c r="J62" s="1531"/>
      <c r="K62" s="1531">
        <v>3.1303683909142968</v>
      </c>
      <c r="L62" s="1531"/>
      <c r="M62" s="1531">
        <v>3.1642826181187687</v>
      </c>
      <c r="N62" s="1531"/>
      <c r="O62" s="1283"/>
      <c r="P62" s="1257"/>
    </row>
    <row r="63" spans="1:16" s="1324" customFormat="1" ht="11.25" customHeight="1" x14ac:dyDescent="0.2">
      <c r="A63" s="1321"/>
      <c r="B63" s="1364"/>
      <c r="C63" s="775"/>
      <c r="D63" s="1252" t="s">
        <v>71</v>
      </c>
      <c r="E63" s="1530">
        <v>40.697674418604649</v>
      </c>
      <c r="F63" s="1530"/>
      <c r="G63" s="1530">
        <v>46.857142857142854</v>
      </c>
      <c r="H63" s="1530"/>
      <c r="I63" s="1530">
        <v>45.390070921985817</v>
      </c>
      <c r="J63" s="1530"/>
      <c r="K63" s="1530">
        <v>48.170731707317074</v>
      </c>
      <c r="L63" s="1530"/>
      <c r="M63" s="1530">
        <v>52.054794520547944</v>
      </c>
      <c r="N63" s="1530"/>
      <c r="O63" s="1278"/>
      <c r="P63" s="1321"/>
    </row>
    <row r="64" spans="1:16" ht="11.25" customHeight="1" x14ac:dyDescent="0.2">
      <c r="A64" s="1257"/>
      <c r="B64" s="1297"/>
      <c r="C64" s="772"/>
      <c r="D64" s="1252" t="s">
        <v>156</v>
      </c>
      <c r="E64" s="1530">
        <v>18.02325581395349</v>
      </c>
      <c r="F64" s="1530"/>
      <c r="G64" s="1530">
        <v>20.571428571428569</v>
      </c>
      <c r="H64" s="1530"/>
      <c r="I64" s="1530">
        <v>19.858156028368793</v>
      </c>
      <c r="J64" s="1530"/>
      <c r="K64" s="1530">
        <v>14.634146341463417</v>
      </c>
      <c r="L64" s="1530"/>
      <c r="M64" s="1530">
        <v>15.753424657534246</v>
      </c>
      <c r="N64" s="1530"/>
      <c r="O64" s="1283"/>
      <c r="P64" s="1257"/>
    </row>
    <row r="65" spans="1:16" s="853" customFormat="1" ht="12" customHeight="1" x14ac:dyDescent="0.2">
      <c r="A65" s="884"/>
      <c r="B65" s="885"/>
      <c r="C65" s="886" t="s">
        <v>421</v>
      </c>
      <c r="D65" s="887"/>
      <c r="E65" s="888"/>
      <c r="F65" s="1302"/>
      <c r="G65" s="888"/>
      <c r="H65" s="1302"/>
      <c r="I65" s="888"/>
      <c r="J65" s="1302"/>
      <c r="K65" s="888"/>
      <c r="L65" s="1302"/>
      <c r="M65" s="888"/>
      <c r="N65" s="1302"/>
      <c r="O65" s="889"/>
      <c r="P65" s="880"/>
    </row>
    <row r="66" spans="1:16" s="1367" customFormat="1" ht="13.5" customHeight="1" x14ac:dyDescent="0.2">
      <c r="A66" s="1365"/>
      <c r="B66" s="1297"/>
      <c r="C66" s="1304" t="s">
        <v>403</v>
      </c>
      <c r="D66" s="775"/>
      <c r="E66" s="1532" t="s">
        <v>88</v>
      </c>
      <c r="F66" s="1532"/>
      <c r="G66" s="1532"/>
      <c r="H66" s="1532"/>
      <c r="I66" s="1532"/>
      <c r="J66" s="1532"/>
      <c r="K66" s="1532"/>
      <c r="L66" s="1532"/>
      <c r="M66" s="1532"/>
      <c r="N66" s="1532"/>
      <c r="O66" s="1366"/>
      <c r="P66" s="1365"/>
    </row>
    <row r="67" spans="1:16" ht="13.5" customHeight="1" x14ac:dyDescent="0.2">
      <c r="A67" s="1257"/>
      <c r="B67" s="1368">
        <v>8</v>
      </c>
      <c r="C67" s="1501">
        <v>43009</v>
      </c>
      <c r="D67" s="1501"/>
      <c r="E67" s="1253"/>
      <c r="F67" s="1253"/>
      <c r="G67" s="1253"/>
      <c r="H67" s="1253"/>
      <c r="I67" s="1253"/>
      <c r="J67" s="1253"/>
      <c r="K67" s="1253"/>
      <c r="L67" s="1253"/>
      <c r="M67" s="1253"/>
      <c r="N67" s="1253"/>
      <c r="O67" s="1342"/>
      <c r="P67" s="1257"/>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38" t="s">
        <v>404</v>
      </c>
      <c r="C1" s="1538"/>
      <c r="D1" s="1538"/>
      <c r="E1" s="133"/>
      <c r="F1" s="133"/>
      <c r="G1" s="133"/>
      <c r="H1" s="133"/>
      <c r="I1" s="133"/>
      <c r="J1" s="133"/>
      <c r="K1" s="133"/>
      <c r="L1" s="133"/>
      <c r="M1" s="133"/>
      <c r="N1" s="133"/>
      <c r="O1" s="133"/>
      <c r="P1" s="133"/>
      <c r="Q1" s="133"/>
      <c r="R1" s="133"/>
      <c r="S1" s="131"/>
    </row>
    <row r="2" spans="1:19" ht="6" customHeight="1" x14ac:dyDescent="0.2">
      <c r="A2" s="131"/>
      <c r="B2" s="598"/>
      <c r="C2" s="598"/>
      <c r="D2" s="598"/>
      <c r="E2" s="227"/>
      <c r="F2" s="227"/>
      <c r="G2" s="227"/>
      <c r="H2" s="227"/>
      <c r="I2" s="227"/>
      <c r="J2" s="227"/>
      <c r="K2" s="227"/>
      <c r="L2" s="227"/>
      <c r="M2" s="227"/>
      <c r="N2" s="227"/>
      <c r="O2" s="227"/>
      <c r="P2" s="227"/>
      <c r="Q2" s="227"/>
      <c r="R2" s="228"/>
      <c r="S2" s="133"/>
    </row>
    <row r="3" spans="1:19" ht="10.5" customHeight="1" thickBot="1" x14ac:dyDescent="0.25">
      <c r="A3" s="131"/>
      <c r="B3" s="133"/>
      <c r="C3" s="133"/>
      <c r="D3" s="133"/>
      <c r="E3" s="569"/>
      <c r="F3" s="569"/>
      <c r="G3" s="133"/>
      <c r="H3" s="133"/>
      <c r="I3" s="133"/>
      <c r="J3" s="133"/>
      <c r="K3" s="133"/>
      <c r="L3" s="133"/>
      <c r="M3" s="133"/>
      <c r="N3" s="133"/>
      <c r="O3" s="133"/>
      <c r="P3" s="569"/>
      <c r="Q3" s="569" t="s">
        <v>70</v>
      </c>
      <c r="R3" s="229"/>
      <c r="S3" s="133"/>
    </row>
    <row r="4" spans="1:19" ht="13.5" customHeight="1" thickBot="1" x14ac:dyDescent="0.25">
      <c r="A4" s="131"/>
      <c r="B4" s="133"/>
      <c r="C4" s="392" t="s">
        <v>405</v>
      </c>
      <c r="D4" s="397"/>
      <c r="E4" s="398"/>
      <c r="F4" s="398"/>
      <c r="G4" s="398"/>
      <c r="H4" s="398"/>
      <c r="I4" s="398"/>
      <c r="J4" s="398"/>
      <c r="K4" s="398"/>
      <c r="L4" s="398"/>
      <c r="M4" s="398"/>
      <c r="N4" s="398"/>
      <c r="O4" s="398"/>
      <c r="P4" s="398"/>
      <c r="Q4" s="399"/>
      <c r="R4" s="229"/>
      <c r="S4" s="133"/>
    </row>
    <row r="5" spans="1:19" ht="12" customHeight="1" x14ac:dyDescent="0.2">
      <c r="A5" s="131"/>
      <c r="B5" s="133"/>
      <c r="C5" s="936" t="s">
        <v>78</v>
      </c>
      <c r="D5" s="936"/>
      <c r="E5" s="180"/>
      <c r="F5" s="180"/>
      <c r="G5" s="180"/>
      <c r="H5" s="180"/>
      <c r="I5" s="180"/>
      <c r="J5" s="180"/>
      <c r="K5" s="180"/>
      <c r="L5" s="180"/>
      <c r="M5" s="180"/>
      <c r="N5" s="180"/>
      <c r="O5" s="180"/>
      <c r="P5" s="180"/>
      <c r="Q5" s="180"/>
      <c r="R5" s="229"/>
      <c r="S5" s="133"/>
    </row>
    <row r="6" spans="1:19" s="92" customFormat="1" ht="13.5" customHeight="1" x14ac:dyDescent="0.2">
      <c r="A6" s="159"/>
      <c r="B6" s="168"/>
      <c r="C6" s="1533" t="s">
        <v>127</v>
      </c>
      <c r="D6" s="1534"/>
      <c r="E6" s="1534"/>
      <c r="F6" s="1534"/>
      <c r="G6" s="1534"/>
      <c r="H6" s="1534"/>
      <c r="I6" s="1534"/>
      <c r="J6" s="1534"/>
      <c r="K6" s="1534"/>
      <c r="L6" s="1534"/>
      <c r="M6" s="1534"/>
      <c r="N6" s="1534"/>
      <c r="O6" s="1534"/>
      <c r="P6" s="1534"/>
      <c r="Q6" s="1535"/>
      <c r="R6" s="229"/>
      <c r="S6" s="2"/>
    </row>
    <row r="7" spans="1:19" s="92" customFormat="1" ht="3.75" customHeight="1" x14ac:dyDescent="0.2">
      <c r="A7" s="159"/>
      <c r="B7" s="168"/>
      <c r="C7" s="937"/>
      <c r="D7" s="937"/>
      <c r="E7" s="938"/>
      <c r="F7" s="938"/>
      <c r="G7" s="938"/>
      <c r="H7" s="938"/>
      <c r="I7" s="938"/>
      <c r="J7" s="938"/>
      <c r="K7" s="938"/>
      <c r="L7" s="938"/>
      <c r="M7" s="938"/>
      <c r="N7" s="938"/>
      <c r="O7" s="938"/>
      <c r="P7" s="938"/>
      <c r="Q7" s="938"/>
      <c r="R7" s="229"/>
      <c r="S7" s="2"/>
    </row>
    <row r="8" spans="1:19" s="92" customFormat="1" ht="13.5" customHeight="1" x14ac:dyDescent="0.2">
      <c r="A8" s="159"/>
      <c r="B8" s="168"/>
      <c r="C8" s="938"/>
      <c r="D8" s="938"/>
      <c r="E8" s="1540">
        <v>2016</v>
      </c>
      <c r="F8" s="1540"/>
      <c r="G8" s="1540"/>
      <c r="H8" s="1540"/>
      <c r="I8" s="1541">
        <v>2017</v>
      </c>
      <c r="J8" s="1541"/>
      <c r="K8" s="1541"/>
      <c r="L8" s="1541"/>
      <c r="M8" s="1541"/>
      <c r="N8" s="1541"/>
      <c r="O8" s="1541"/>
      <c r="P8" s="1541"/>
      <c r="Q8" s="1541"/>
      <c r="R8" s="229"/>
      <c r="S8" s="2"/>
    </row>
    <row r="9" spans="1:19" ht="12.75" customHeight="1" x14ac:dyDescent="0.2">
      <c r="A9" s="131"/>
      <c r="B9" s="133"/>
      <c r="C9" s="1539"/>
      <c r="D9" s="1539"/>
      <c r="E9" s="727" t="s">
        <v>97</v>
      </c>
      <c r="F9" s="727" t="s">
        <v>96</v>
      </c>
      <c r="G9" s="727" t="s">
        <v>95</v>
      </c>
      <c r="H9" s="727" t="s">
        <v>94</v>
      </c>
      <c r="I9" s="727" t="s">
        <v>93</v>
      </c>
      <c r="J9" s="727" t="s">
        <v>104</v>
      </c>
      <c r="K9" s="727" t="s">
        <v>103</v>
      </c>
      <c r="L9" s="727" t="s">
        <v>102</v>
      </c>
      <c r="M9" s="727" t="s">
        <v>101</v>
      </c>
      <c r="N9" s="727" t="s">
        <v>100</v>
      </c>
      <c r="O9" s="727" t="s">
        <v>99</v>
      </c>
      <c r="P9" s="727" t="s">
        <v>98</v>
      </c>
      <c r="Q9" s="727" t="s">
        <v>97</v>
      </c>
      <c r="R9" s="229"/>
      <c r="S9" s="133"/>
    </row>
    <row r="10" spans="1:19" ht="3.75" customHeight="1" x14ac:dyDescent="0.2">
      <c r="A10" s="131"/>
      <c r="B10" s="133"/>
      <c r="C10" s="896"/>
      <c r="D10" s="896"/>
      <c r="E10" s="893"/>
      <c r="F10" s="893"/>
      <c r="G10" s="893"/>
      <c r="H10" s="893"/>
      <c r="I10" s="893"/>
      <c r="J10" s="893"/>
      <c r="K10" s="893"/>
      <c r="L10" s="893"/>
      <c r="M10" s="893"/>
      <c r="N10" s="893"/>
      <c r="O10" s="893"/>
      <c r="P10" s="893"/>
      <c r="Q10" s="893"/>
      <c r="R10" s="229"/>
      <c r="S10" s="133"/>
    </row>
    <row r="11" spans="1:19" ht="13.5" customHeight="1" x14ac:dyDescent="0.2">
      <c r="A11" s="131"/>
      <c r="B11" s="133"/>
      <c r="C11" s="1536" t="s">
        <v>389</v>
      </c>
      <c r="D11" s="1537"/>
      <c r="E11" s="894"/>
      <c r="F11" s="894"/>
      <c r="G11" s="894"/>
      <c r="H11" s="894"/>
      <c r="I11" s="894"/>
      <c r="J11" s="894"/>
      <c r="K11" s="894"/>
      <c r="L11" s="894"/>
      <c r="M11" s="894"/>
      <c r="N11" s="894"/>
      <c r="O11" s="894"/>
      <c r="P11" s="894"/>
      <c r="Q11" s="894"/>
      <c r="R11" s="229"/>
      <c r="S11" s="133"/>
    </row>
    <row r="12" spans="1:19" s="167" customFormat="1" ht="13.5" customHeight="1" x14ac:dyDescent="0.2">
      <c r="A12" s="159"/>
      <c r="B12" s="168"/>
      <c r="D12" s="942" t="s">
        <v>68</v>
      </c>
      <c r="E12" s="897">
        <v>64</v>
      </c>
      <c r="F12" s="897">
        <v>74</v>
      </c>
      <c r="G12" s="897">
        <v>89</v>
      </c>
      <c r="H12" s="897">
        <v>95</v>
      </c>
      <c r="I12" s="897">
        <v>87</v>
      </c>
      <c r="J12" s="897">
        <v>78</v>
      </c>
      <c r="K12" s="897">
        <v>66</v>
      </c>
      <c r="L12" s="897">
        <v>61</v>
      </c>
      <c r="M12" s="897">
        <v>45</v>
      </c>
      <c r="N12" s="897">
        <v>39</v>
      </c>
      <c r="O12" s="897">
        <v>39</v>
      </c>
      <c r="P12" s="897">
        <v>32</v>
      </c>
      <c r="Q12" s="897">
        <v>29</v>
      </c>
      <c r="R12" s="229"/>
      <c r="S12" s="133"/>
    </row>
    <row r="13" spans="1:19" s="156" customFormat="1" ht="18.75" customHeight="1" x14ac:dyDescent="0.2">
      <c r="A13" s="159"/>
      <c r="B13" s="168"/>
      <c r="C13" s="597"/>
      <c r="D13" s="230"/>
      <c r="E13" s="161"/>
      <c r="F13" s="161"/>
      <c r="G13" s="161"/>
      <c r="H13" s="161"/>
      <c r="I13" s="161"/>
      <c r="J13" s="161"/>
      <c r="K13" s="161"/>
      <c r="L13" s="161"/>
      <c r="M13" s="161"/>
      <c r="N13" s="161"/>
      <c r="O13" s="161"/>
      <c r="P13" s="161"/>
      <c r="Q13" s="161"/>
      <c r="R13" s="229"/>
      <c r="S13" s="133"/>
    </row>
    <row r="14" spans="1:19" s="156" customFormat="1" ht="13.5" customHeight="1" x14ac:dyDescent="0.2">
      <c r="A14" s="159"/>
      <c r="B14" s="168"/>
      <c r="C14" s="1536" t="s">
        <v>144</v>
      </c>
      <c r="D14" s="1537"/>
      <c r="E14" s="161"/>
      <c r="F14" s="161"/>
      <c r="G14" s="161"/>
      <c r="H14" s="161"/>
      <c r="I14" s="161"/>
      <c r="J14" s="161"/>
      <c r="K14" s="161"/>
      <c r="L14" s="161"/>
      <c r="M14" s="161"/>
      <c r="N14" s="161"/>
      <c r="O14" s="161"/>
      <c r="P14" s="161"/>
      <c r="Q14" s="161"/>
      <c r="R14" s="229"/>
      <c r="S14" s="133"/>
    </row>
    <row r="15" spans="1:19" s="163" customFormat="1" ht="13.5" customHeight="1" x14ac:dyDescent="0.2">
      <c r="A15" s="159"/>
      <c r="B15" s="168"/>
      <c r="D15" s="942" t="s">
        <v>68</v>
      </c>
      <c r="E15" s="930">
        <v>857</v>
      </c>
      <c r="F15" s="930">
        <v>1206</v>
      </c>
      <c r="G15" s="930">
        <v>1448</v>
      </c>
      <c r="H15" s="930">
        <v>1983</v>
      </c>
      <c r="I15" s="930">
        <v>1653</v>
      </c>
      <c r="J15" s="930">
        <v>1154</v>
      </c>
      <c r="K15" s="930">
        <v>892</v>
      </c>
      <c r="L15" s="930">
        <v>1028</v>
      </c>
      <c r="M15" s="930">
        <v>1001</v>
      </c>
      <c r="N15" s="930">
        <v>742</v>
      </c>
      <c r="O15" s="930">
        <v>706</v>
      </c>
      <c r="P15" s="930">
        <v>378</v>
      </c>
      <c r="Q15" s="930">
        <v>551</v>
      </c>
      <c r="R15" s="232"/>
      <c r="S15" s="157"/>
    </row>
    <row r="16" spans="1:19" s="137" customFormat="1" ht="26.25" customHeight="1" x14ac:dyDescent="0.2">
      <c r="A16" s="962"/>
      <c r="B16" s="136"/>
      <c r="C16" s="963"/>
      <c r="D16" s="964" t="s">
        <v>684</v>
      </c>
      <c r="E16" s="965">
        <v>571</v>
      </c>
      <c r="F16" s="965">
        <v>913</v>
      </c>
      <c r="G16" s="965">
        <v>1091</v>
      </c>
      <c r="H16" s="965">
        <v>1287</v>
      </c>
      <c r="I16" s="965">
        <v>1230</v>
      </c>
      <c r="J16" s="965">
        <v>612</v>
      </c>
      <c r="K16" s="965">
        <v>594</v>
      </c>
      <c r="L16" s="965">
        <v>724</v>
      </c>
      <c r="M16" s="965">
        <v>819</v>
      </c>
      <c r="N16" s="965">
        <v>581</v>
      </c>
      <c r="O16" s="965">
        <v>548</v>
      </c>
      <c r="P16" s="965">
        <v>217</v>
      </c>
      <c r="Q16" s="965">
        <v>338</v>
      </c>
      <c r="R16" s="960"/>
      <c r="S16" s="136"/>
    </row>
    <row r="17" spans="1:19" s="156" customFormat="1" ht="18.75" customHeight="1" x14ac:dyDescent="0.2">
      <c r="A17" s="159"/>
      <c r="B17" s="155"/>
      <c r="C17" s="597" t="s">
        <v>235</v>
      </c>
      <c r="D17" s="966" t="s">
        <v>685</v>
      </c>
      <c r="E17" s="951">
        <v>286</v>
      </c>
      <c r="F17" s="951">
        <v>293</v>
      </c>
      <c r="G17" s="951">
        <v>357</v>
      </c>
      <c r="H17" s="951">
        <v>696</v>
      </c>
      <c r="I17" s="951">
        <v>423</v>
      </c>
      <c r="J17" s="951">
        <v>542</v>
      </c>
      <c r="K17" s="951">
        <v>298</v>
      </c>
      <c r="L17" s="951">
        <v>304</v>
      </c>
      <c r="M17" s="951">
        <v>182</v>
      </c>
      <c r="N17" s="951">
        <v>161</v>
      </c>
      <c r="O17" s="951">
        <v>158</v>
      </c>
      <c r="P17" s="951">
        <v>161</v>
      </c>
      <c r="Q17" s="951">
        <v>213</v>
      </c>
      <c r="R17" s="229"/>
      <c r="S17" s="133"/>
    </row>
    <row r="18" spans="1:19" s="156" customFormat="1" x14ac:dyDescent="0.2">
      <c r="A18" s="159"/>
      <c r="B18" s="155"/>
      <c r="C18" s="597"/>
      <c r="D18" s="233"/>
      <c r="E18" s="161"/>
      <c r="F18" s="161"/>
      <c r="G18" s="161"/>
      <c r="H18" s="161"/>
      <c r="I18" s="161"/>
      <c r="J18" s="161"/>
      <c r="K18" s="161"/>
      <c r="L18" s="161"/>
      <c r="M18" s="161"/>
      <c r="N18" s="161"/>
      <c r="O18" s="161"/>
      <c r="P18" s="161"/>
      <c r="Q18" s="161"/>
      <c r="R18" s="229"/>
      <c r="S18" s="133"/>
    </row>
    <row r="19" spans="1:19" s="156" customFormat="1" ht="13.5" customHeight="1" x14ac:dyDescent="0.2">
      <c r="A19" s="159"/>
      <c r="B19" s="155"/>
      <c r="C19" s="597"/>
      <c r="D19" s="233"/>
      <c r="E19" s="151"/>
      <c r="F19" s="151"/>
      <c r="G19" s="151"/>
      <c r="H19" s="151"/>
      <c r="I19" s="151"/>
      <c r="J19" s="151"/>
      <c r="K19" s="151"/>
      <c r="L19" s="151"/>
      <c r="M19" s="151"/>
      <c r="N19" s="151"/>
      <c r="O19" s="151"/>
      <c r="P19" s="151"/>
      <c r="Q19" s="151"/>
      <c r="R19" s="229"/>
      <c r="S19" s="133"/>
    </row>
    <row r="20" spans="1:19" s="156" customFormat="1" ht="13.5" customHeight="1" x14ac:dyDescent="0.2">
      <c r="A20" s="159"/>
      <c r="B20" s="155"/>
      <c r="C20" s="597"/>
      <c r="D20" s="478"/>
      <c r="E20" s="162"/>
      <c r="F20" s="162"/>
      <c r="G20" s="162"/>
      <c r="H20" s="162"/>
      <c r="I20" s="162"/>
      <c r="J20" s="162"/>
      <c r="K20" s="162"/>
      <c r="L20" s="162"/>
      <c r="M20" s="162"/>
      <c r="N20" s="162"/>
      <c r="O20" s="162"/>
      <c r="P20" s="162"/>
      <c r="Q20" s="162"/>
      <c r="R20" s="229"/>
      <c r="S20" s="133"/>
    </row>
    <row r="21" spans="1:19" s="156" customFormat="1" ht="13.5" customHeight="1" x14ac:dyDescent="0.2">
      <c r="A21" s="159"/>
      <c r="B21" s="155"/>
      <c r="C21" s="597"/>
      <c r="D21" s="478"/>
      <c r="E21" s="162"/>
      <c r="F21" s="162"/>
      <c r="G21" s="162"/>
      <c r="H21" s="162"/>
      <c r="I21" s="162"/>
      <c r="J21" s="162"/>
      <c r="K21" s="162"/>
      <c r="L21" s="162"/>
      <c r="M21" s="162"/>
      <c r="N21" s="162"/>
      <c r="O21" s="162"/>
      <c r="P21" s="162"/>
      <c r="Q21" s="162"/>
      <c r="R21" s="229"/>
      <c r="S21" s="133"/>
    </row>
    <row r="22" spans="1:19" s="156" customFormat="1" ht="13.5" customHeight="1" x14ac:dyDescent="0.2">
      <c r="A22" s="154"/>
      <c r="B22" s="155"/>
      <c r="C22" s="597"/>
      <c r="D22" s="478"/>
      <c r="E22" s="162"/>
      <c r="F22" s="162"/>
      <c r="G22" s="162"/>
      <c r="H22" s="162"/>
      <c r="I22" s="162"/>
      <c r="J22" s="162"/>
      <c r="K22" s="162"/>
      <c r="L22" s="162"/>
      <c r="M22" s="162"/>
      <c r="N22" s="162"/>
      <c r="O22" s="162"/>
      <c r="P22" s="162"/>
      <c r="Q22" s="162"/>
      <c r="R22" s="229"/>
      <c r="S22" s="133"/>
    </row>
    <row r="23" spans="1:19" s="156" customFormat="1" ht="13.5" customHeight="1" x14ac:dyDescent="0.2">
      <c r="A23" s="154"/>
      <c r="B23" s="155"/>
      <c r="C23" s="597"/>
      <c r="D23" s="478"/>
      <c r="E23" s="162"/>
      <c r="F23" s="162"/>
      <c r="G23" s="162"/>
      <c r="H23" s="162"/>
      <c r="I23" s="162"/>
      <c r="J23" s="162"/>
      <c r="K23" s="162"/>
      <c r="L23" s="162"/>
      <c r="M23" s="162"/>
      <c r="N23" s="162"/>
      <c r="O23" s="162"/>
      <c r="P23" s="162"/>
      <c r="Q23" s="162"/>
      <c r="R23" s="229"/>
      <c r="S23" s="133"/>
    </row>
    <row r="24" spans="1:19" s="156" customFormat="1" ht="13.5" customHeight="1" x14ac:dyDescent="0.2">
      <c r="A24" s="154"/>
      <c r="B24" s="155"/>
      <c r="C24" s="597"/>
      <c r="D24" s="478"/>
      <c r="E24" s="162"/>
      <c r="F24" s="162"/>
      <c r="G24" s="162"/>
      <c r="H24" s="162"/>
      <c r="I24" s="162"/>
      <c r="J24" s="162"/>
      <c r="K24" s="162"/>
      <c r="L24" s="162"/>
      <c r="M24" s="162"/>
      <c r="N24" s="162"/>
      <c r="O24" s="162"/>
      <c r="P24" s="162"/>
      <c r="Q24" s="162"/>
      <c r="R24" s="229"/>
      <c r="S24" s="133"/>
    </row>
    <row r="25" spans="1:19" s="156" customFormat="1" ht="13.5" customHeight="1" x14ac:dyDescent="0.2">
      <c r="A25" s="154"/>
      <c r="B25" s="155"/>
      <c r="C25" s="597"/>
      <c r="D25" s="478"/>
      <c r="E25" s="162"/>
      <c r="F25" s="162"/>
      <c r="G25" s="162"/>
      <c r="H25" s="162"/>
      <c r="I25" s="162"/>
      <c r="J25" s="162"/>
      <c r="K25" s="162"/>
      <c r="L25" s="162"/>
      <c r="M25" s="162"/>
      <c r="N25" s="162"/>
      <c r="O25" s="162"/>
      <c r="P25" s="162"/>
      <c r="Q25" s="162"/>
      <c r="R25" s="229"/>
      <c r="S25" s="133"/>
    </row>
    <row r="26" spans="1:19" s="163" customFormat="1" ht="13.5" customHeight="1" x14ac:dyDescent="0.2">
      <c r="A26" s="164"/>
      <c r="B26" s="165"/>
      <c r="C26" s="479"/>
      <c r="D26" s="231"/>
      <c r="E26" s="166"/>
      <c r="F26" s="166"/>
      <c r="G26" s="166"/>
      <c r="H26" s="166"/>
      <c r="I26" s="166"/>
      <c r="J26" s="166"/>
      <c r="K26" s="166"/>
      <c r="L26" s="166"/>
      <c r="M26" s="166"/>
      <c r="N26" s="166"/>
      <c r="O26" s="166"/>
      <c r="P26" s="166"/>
      <c r="Q26" s="166"/>
      <c r="R26" s="232"/>
      <c r="S26" s="157"/>
    </row>
    <row r="27" spans="1:19" ht="13.5" customHeight="1" x14ac:dyDescent="0.2">
      <c r="A27" s="131"/>
      <c r="B27" s="133"/>
      <c r="C27" s="597"/>
      <c r="D27" s="134"/>
      <c r="E27" s="162"/>
      <c r="F27" s="162"/>
      <c r="G27" s="162"/>
      <c r="H27" s="162"/>
      <c r="I27" s="162"/>
      <c r="J27" s="162"/>
      <c r="K27" s="162"/>
      <c r="L27" s="162"/>
      <c r="M27" s="162"/>
      <c r="N27" s="162"/>
      <c r="O27" s="162"/>
      <c r="P27" s="162"/>
      <c r="Q27" s="162"/>
      <c r="R27" s="229"/>
      <c r="S27" s="133"/>
    </row>
    <row r="28" spans="1:19" s="156" customFormat="1" ht="13.5" customHeight="1" x14ac:dyDescent="0.2">
      <c r="A28" s="154"/>
      <c r="B28" s="155"/>
      <c r="C28" s="597"/>
      <c r="D28" s="134"/>
      <c r="E28" s="162"/>
      <c r="F28" s="162"/>
      <c r="G28" s="162"/>
      <c r="H28" s="162"/>
      <c r="I28" s="162"/>
      <c r="J28" s="162"/>
      <c r="K28" s="162"/>
      <c r="L28" s="162"/>
      <c r="M28" s="162"/>
      <c r="N28" s="162"/>
      <c r="O28" s="162"/>
      <c r="P28" s="162"/>
      <c r="Q28" s="162"/>
      <c r="R28" s="229"/>
      <c r="S28" s="133"/>
    </row>
    <row r="29" spans="1:19" s="156" customFormat="1" ht="13.5" customHeight="1" x14ac:dyDescent="0.2">
      <c r="A29" s="154"/>
      <c r="B29" s="155"/>
      <c r="C29" s="597"/>
      <c r="D29" s="233"/>
      <c r="E29" s="162"/>
      <c r="F29" s="162"/>
      <c r="G29" s="162"/>
      <c r="H29" s="162"/>
      <c r="I29" s="162"/>
      <c r="J29" s="162"/>
      <c r="K29" s="162"/>
      <c r="L29" s="162"/>
      <c r="M29" s="162"/>
      <c r="N29" s="162"/>
      <c r="O29" s="162"/>
      <c r="P29" s="162"/>
      <c r="Q29" s="162"/>
      <c r="R29" s="229"/>
      <c r="S29" s="133"/>
    </row>
    <row r="30" spans="1:19" s="156" customFormat="1" ht="13.5" customHeight="1" x14ac:dyDescent="0.2">
      <c r="A30" s="154"/>
      <c r="B30" s="155"/>
      <c r="C30" s="597"/>
      <c r="D30" s="730"/>
      <c r="E30" s="731"/>
      <c r="F30" s="731"/>
      <c r="G30" s="731"/>
      <c r="H30" s="731"/>
      <c r="I30" s="731"/>
      <c r="J30" s="731"/>
      <c r="K30" s="731"/>
      <c r="L30" s="731"/>
      <c r="M30" s="731"/>
      <c r="N30" s="731"/>
      <c r="O30" s="731"/>
      <c r="P30" s="731"/>
      <c r="Q30" s="731"/>
      <c r="R30" s="229"/>
      <c r="S30" s="133"/>
    </row>
    <row r="31" spans="1:19" s="163" customFormat="1" ht="13.5" customHeight="1" x14ac:dyDescent="0.2">
      <c r="A31" s="164"/>
      <c r="B31" s="165"/>
      <c r="C31" s="479"/>
      <c r="D31" s="732"/>
      <c r="E31" s="732"/>
      <c r="F31" s="732"/>
      <c r="G31" s="732"/>
      <c r="H31" s="732"/>
      <c r="I31" s="732"/>
      <c r="J31" s="732"/>
      <c r="K31" s="732"/>
      <c r="L31" s="732"/>
      <c r="M31" s="732"/>
      <c r="N31" s="732"/>
      <c r="O31" s="732"/>
      <c r="P31" s="732"/>
      <c r="Q31" s="732"/>
      <c r="R31" s="232"/>
      <c r="S31" s="157"/>
    </row>
    <row r="32" spans="1:19" ht="35.25" customHeight="1" x14ac:dyDescent="0.2">
      <c r="A32" s="131"/>
      <c r="B32" s="133"/>
      <c r="C32" s="597"/>
      <c r="D32" s="733"/>
      <c r="E32" s="731"/>
      <c r="F32" s="731"/>
      <c r="G32" s="731"/>
      <c r="H32" s="731"/>
      <c r="I32" s="731"/>
      <c r="J32" s="731"/>
      <c r="K32" s="731"/>
      <c r="L32" s="731"/>
      <c r="M32" s="731"/>
      <c r="N32" s="731"/>
      <c r="O32" s="731"/>
      <c r="P32" s="731"/>
      <c r="Q32" s="731"/>
      <c r="R32" s="229"/>
      <c r="S32" s="133"/>
    </row>
    <row r="33" spans="1:19" ht="13.5" customHeight="1" x14ac:dyDescent="0.2">
      <c r="A33" s="131"/>
      <c r="B33" s="133"/>
      <c r="C33" s="943" t="s">
        <v>178</v>
      </c>
      <c r="D33" s="944"/>
      <c r="E33" s="944"/>
      <c r="F33" s="944"/>
      <c r="G33" s="944"/>
      <c r="H33" s="944"/>
      <c r="I33" s="944"/>
      <c r="J33" s="944"/>
      <c r="K33" s="944"/>
      <c r="L33" s="944"/>
      <c r="M33" s="944"/>
      <c r="N33" s="944"/>
      <c r="O33" s="944"/>
      <c r="P33" s="944"/>
      <c r="Q33" s="945"/>
      <c r="R33" s="229"/>
      <c r="S33" s="160"/>
    </row>
    <row r="34" spans="1:19" s="156" customFormat="1" ht="3.75" customHeight="1" x14ac:dyDescent="0.2">
      <c r="A34" s="154"/>
      <c r="B34" s="155"/>
      <c r="C34" s="597"/>
      <c r="D34" s="233"/>
      <c r="E34" s="162"/>
      <c r="F34" s="162"/>
      <c r="G34" s="162"/>
      <c r="H34" s="162"/>
      <c r="I34" s="162"/>
      <c r="J34" s="162"/>
      <c r="K34" s="162"/>
      <c r="L34" s="162"/>
      <c r="M34" s="162"/>
      <c r="N34" s="162"/>
      <c r="O34" s="162"/>
      <c r="P34" s="162"/>
      <c r="Q34" s="162"/>
      <c r="R34" s="229"/>
      <c r="S34" s="133"/>
    </row>
    <row r="35" spans="1:19" ht="12.75" customHeight="1" x14ac:dyDescent="0.2">
      <c r="A35" s="131"/>
      <c r="B35" s="133"/>
      <c r="C35" s="1539"/>
      <c r="D35" s="1539"/>
      <c r="E35" s="929">
        <v>2004</v>
      </c>
      <c r="F35" s="931" t="s">
        <v>686</v>
      </c>
      <c r="G35" s="931" t="s">
        <v>687</v>
      </c>
      <c r="H35" s="931" t="s">
        <v>688</v>
      </c>
      <c r="I35" s="929" t="s">
        <v>689</v>
      </c>
      <c r="J35" s="929" t="s">
        <v>690</v>
      </c>
      <c r="K35" s="929" t="s">
        <v>691</v>
      </c>
      <c r="L35" s="922" t="s">
        <v>692</v>
      </c>
      <c r="M35" s="925" t="s">
        <v>693</v>
      </c>
      <c r="N35" s="939">
        <v>2013</v>
      </c>
      <c r="O35" s="939">
        <v>2014</v>
      </c>
      <c r="P35" s="939">
        <v>2015</v>
      </c>
      <c r="Q35" s="939">
        <v>2016</v>
      </c>
      <c r="R35" s="229"/>
      <c r="S35" s="133"/>
    </row>
    <row r="36" spans="1:19" ht="3.75" customHeight="1" x14ac:dyDescent="0.2">
      <c r="A36" s="131"/>
      <c r="B36" s="133"/>
      <c r="C36" s="896"/>
      <c r="D36" s="896"/>
      <c r="E36" s="882"/>
      <c r="F36" s="882"/>
      <c r="G36" s="917"/>
      <c r="H36" s="932"/>
      <c r="I36" s="998"/>
      <c r="J36" s="998"/>
      <c r="K36" s="998"/>
      <c r="L36" s="917"/>
      <c r="M36" s="917"/>
      <c r="N36" s="940"/>
      <c r="O36" s="940"/>
      <c r="P36" s="940"/>
      <c r="Q36" s="940"/>
      <c r="R36" s="229"/>
      <c r="S36" s="133"/>
    </row>
    <row r="37" spans="1:19" ht="13.5" customHeight="1" x14ac:dyDescent="0.2">
      <c r="A37" s="131"/>
      <c r="B37" s="133"/>
      <c r="C37" s="1536" t="s">
        <v>389</v>
      </c>
      <c r="D37" s="1537"/>
      <c r="E37" s="882"/>
      <c r="F37" s="882"/>
      <c r="G37" s="917"/>
      <c r="H37" s="932"/>
      <c r="I37" s="998"/>
      <c r="J37" s="998"/>
      <c r="K37" s="998"/>
      <c r="L37" s="917"/>
      <c r="M37" s="917"/>
      <c r="N37" s="940"/>
      <c r="O37" s="940"/>
      <c r="P37" s="940"/>
      <c r="Q37" s="940"/>
      <c r="R37" s="229"/>
      <c r="S37" s="133"/>
    </row>
    <row r="38" spans="1:19" s="167" customFormat="1" ht="13.5" customHeight="1" x14ac:dyDescent="0.2">
      <c r="A38" s="159"/>
      <c r="B38" s="168"/>
      <c r="D38" s="942" t="s">
        <v>68</v>
      </c>
      <c r="E38" s="941" t="s">
        <v>390</v>
      </c>
      <c r="F38" s="897">
        <v>34</v>
      </c>
      <c r="G38" s="897">
        <v>49</v>
      </c>
      <c r="H38" s="897">
        <v>28</v>
      </c>
      <c r="I38" s="914">
        <v>54</v>
      </c>
      <c r="J38" s="914">
        <v>423</v>
      </c>
      <c r="K38" s="914">
        <v>324</v>
      </c>
      <c r="L38" s="923">
        <v>266</v>
      </c>
      <c r="M38" s="926">
        <v>550</v>
      </c>
      <c r="N38" s="918">
        <v>547</v>
      </c>
      <c r="O38" s="918">
        <v>344</v>
      </c>
      <c r="P38" s="918">
        <v>254</v>
      </c>
      <c r="Q38" s="918">
        <v>211</v>
      </c>
      <c r="R38" s="229"/>
      <c r="S38" s="133"/>
    </row>
    <row r="39" spans="1:19" s="156" customFormat="1" ht="18.75" customHeight="1" x14ac:dyDescent="0.2">
      <c r="A39" s="154"/>
      <c r="B39" s="155"/>
      <c r="C39" s="597"/>
      <c r="D39" s="230"/>
      <c r="E39" s="883"/>
      <c r="F39" s="883"/>
      <c r="G39" s="927"/>
      <c r="H39" s="161"/>
      <c r="I39" s="916"/>
      <c r="J39" s="916"/>
      <c r="K39" s="916"/>
      <c r="L39" s="919"/>
      <c r="M39" s="927"/>
      <c r="N39" s="921"/>
      <c r="O39" s="921"/>
      <c r="P39" s="921"/>
      <c r="Q39" s="921"/>
      <c r="R39" s="229"/>
      <c r="S39" s="133"/>
    </row>
    <row r="40" spans="1:19" s="156" customFormat="1" ht="13.5" customHeight="1" x14ac:dyDescent="0.2">
      <c r="A40" s="154"/>
      <c r="B40" s="155"/>
      <c r="C40" s="1536" t="s">
        <v>144</v>
      </c>
      <c r="D40" s="1537"/>
      <c r="E40" s="883"/>
      <c r="F40" s="883"/>
      <c r="G40" s="927"/>
      <c r="H40" s="161"/>
      <c r="I40" s="916"/>
      <c r="J40" s="916"/>
      <c r="K40" s="916"/>
      <c r="L40" s="919"/>
      <c r="M40" s="927"/>
      <c r="N40" s="921"/>
      <c r="O40" s="921"/>
      <c r="P40" s="921"/>
      <c r="Q40" s="921"/>
      <c r="R40" s="229"/>
      <c r="S40" s="133"/>
    </row>
    <row r="41" spans="1:19" s="163" customFormat="1" ht="13.5" customHeight="1" x14ac:dyDescent="0.2">
      <c r="A41" s="164"/>
      <c r="B41" s="165"/>
      <c r="D41" s="942" t="s">
        <v>68</v>
      </c>
      <c r="E41" s="941" t="s">
        <v>390</v>
      </c>
      <c r="F41" s="898">
        <v>588</v>
      </c>
      <c r="G41" s="898">
        <v>664</v>
      </c>
      <c r="H41" s="898">
        <v>891</v>
      </c>
      <c r="I41" s="915">
        <v>1422</v>
      </c>
      <c r="J41" s="915">
        <v>19278</v>
      </c>
      <c r="K41" s="915">
        <v>6145</v>
      </c>
      <c r="L41" s="924">
        <v>3601</v>
      </c>
      <c r="M41" s="928">
        <v>8703</v>
      </c>
      <c r="N41" s="920">
        <v>7434</v>
      </c>
      <c r="O41" s="920">
        <v>4460</v>
      </c>
      <c r="P41" s="920">
        <v>3872</v>
      </c>
      <c r="Q41" s="920">
        <v>4126</v>
      </c>
      <c r="R41" s="232"/>
      <c r="S41" s="157"/>
    </row>
    <row r="42" spans="1:19" s="137" customFormat="1" ht="26.25" customHeight="1" x14ac:dyDescent="0.2">
      <c r="A42" s="135"/>
      <c r="B42" s="136"/>
      <c r="C42" s="963"/>
      <c r="D42" s="964" t="s">
        <v>684</v>
      </c>
      <c r="E42" s="967" t="s">
        <v>390</v>
      </c>
      <c r="F42" s="969">
        <v>186</v>
      </c>
      <c r="G42" s="969">
        <v>101</v>
      </c>
      <c r="H42" s="969">
        <v>116</v>
      </c>
      <c r="I42" s="968">
        <v>122</v>
      </c>
      <c r="J42" s="968">
        <v>9492</v>
      </c>
      <c r="K42" s="968">
        <v>3334</v>
      </c>
      <c r="L42" s="970">
        <v>2266</v>
      </c>
      <c r="M42" s="971">
        <v>4718</v>
      </c>
      <c r="N42" s="972">
        <v>3439</v>
      </c>
      <c r="O42" s="972">
        <v>2281</v>
      </c>
      <c r="P42" s="972">
        <v>2413</v>
      </c>
      <c r="Q42" s="972">
        <v>2142</v>
      </c>
      <c r="R42" s="960"/>
      <c r="S42" s="136"/>
    </row>
    <row r="43" spans="1:19" s="156" customFormat="1" ht="18.75" customHeight="1" x14ac:dyDescent="0.2">
      <c r="A43" s="154"/>
      <c r="B43" s="155"/>
      <c r="C43" s="597" t="s">
        <v>235</v>
      </c>
      <c r="D43" s="966" t="s">
        <v>685</v>
      </c>
      <c r="E43" s="941" t="s">
        <v>390</v>
      </c>
      <c r="F43" s="947">
        <v>402</v>
      </c>
      <c r="G43" s="947">
        <v>563</v>
      </c>
      <c r="H43" s="947">
        <v>775</v>
      </c>
      <c r="I43" s="946">
        <v>1300</v>
      </c>
      <c r="J43" s="946">
        <v>9786</v>
      </c>
      <c r="K43" s="946">
        <v>2811</v>
      </c>
      <c r="L43" s="948">
        <v>1335</v>
      </c>
      <c r="M43" s="949">
        <v>3985</v>
      </c>
      <c r="N43" s="950">
        <v>3995</v>
      </c>
      <c r="O43" s="950">
        <v>2179</v>
      </c>
      <c r="P43" s="950">
        <v>1459</v>
      </c>
      <c r="Q43" s="950">
        <v>1984</v>
      </c>
      <c r="R43" s="229"/>
      <c r="S43" s="133"/>
    </row>
    <row r="44" spans="1:19" s="156" customFormat="1" ht="13.5" customHeight="1" x14ac:dyDescent="0.2">
      <c r="A44" s="154"/>
      <c r="B44" s="155"/>
      <c r="C44" s="597"/>
      <c r="D44" s="233"/>
      <c r="E44" s="162"/>
      <c r="F44" s="162"/>
      <c r="G44" s="162"/>
      <c r="H44" s="162"/>
      <c r="I44" s="162"/>
      <c r="J44" s="162"/>
      <c r="K44" s="162"/>
      <c r="L44" s="162"/>
      <c r="M44" s="162"/>
      <c r="N44" s="162"/>
      <c r="O44" s="162"/>
      <c r="P44" s="162"/>
      <c r="Q44" s="162"/>
      <c r="R44" s="229"/>
      <c r="S44" s="133"/>
    </row>
    <row r="45" spans="1:19" s="899" customFormat="1" ht="13.5" customHeight="1" x14ac:dyDescent="0.2">
      <c r="A45" s="901"/>
      <c r="B45" s="901"/>
      <c r="C45" s="902"/>
      <c r="D45" s="730"/>
      <c r="E45" s="731"/>
      <c r="F45" s="731"/>
      <c r="G45" s="731"/>
      <c r="H45" s="731"/>
      <c r="I45" s="731"/>
      <c r="J45" s="731"/>
      <c r="K45" s="731"/>
      <c r="L45" s="731"/>
      <c r="M45" s="731"/>
      <c r="N45" s="731"/>
      <c r="O45" s="731"/>
      <c r="P45" s="731"/>
      <c r="Q45" s="731"/>
      <c r="R45" s="229"/>
      <c r="S45" s="133"/>
    </row>
    <row r="46" spans="1:19" s="900" customFormat="1" ht="13.5" customHeight="1" x14ac:dyDescent="0.2">
      <c r="A46" s="732"/>
      <c r="B46" s="732"/>
      <c r="C46" s="904"/>
      <c r="D46" s="732"/>
      <c r="E46" s="905"/>
      <c r="F46" s="905"/>
      <c r="G46" s="905"/>
      <c r="H46" s="905"/>
      <c r="I46" s="905"/>
      <c r="J46" s="905"/>
      <c r="K46" s="905"/>
      <c r="L46" s="905"/>
      <c r="M46" s="905"/>
      <c r="N46" s="905"/>
      <c r="O46" s="905"/>
      <c r="P46" s="905"/>
      <c r="Q46" s="905"/>
      <c r="R46" s="229"/>
      <c r="S46" s="133"/>
    </row>
    <row r="47" spans="1:19" s="601" customFormat="1" ht="13.5" customHeight="1" x14ac:dyDescent="0.2">
      <c r="A47" s="903"/>
      <c r="B47" s="903"/>
      <c r="C47" s="902"/>
      <c r="D47" s="733"/>
      <c r="E47" s="731"/>
      <c r="F47" s="731"/>
      <c r="G47" s="731"/>
      <c r="H47" s="731"/>
      <c r="I47" s="731"/>
      <c r="J47" s="731"/>
      <c r="K47" s="731"/>
      <c r="L47" s="731"/>
      <c r="M47" s="731"/>
      <c r="N47" s="731"/>
      <c r="O47" s="731"/>
      <c r="P47" s="731"/>
      <c r="Q47" s="731"/>
      <c r="R47" s="229"/>
      <c r="S47" s="133"/>
    </row>
    <row r="48" spans="1:19" s="899" customFormat="1" ht="13.5" customHeight="1" x14ac:dyDescent="0.2">
      <c r="A48" s="901"/>
      <c r="B48" s="901"/>
      <c r="C48" s="902"/>
      <c r="D48" s="733"/>
      <c r="E48" s="731"/>
      <c r="F48" s="731"/>
      <c r="G48" s="731"/>
      <c r="H48" s="731"/>
      <c r="I48" s="731"/>
      <c r="J48" s="731"/>
      <c r="K48" s="731"/>
      <c r="L48" s="731"/>
      <c r="M48" s="731"/>
      <c r="N48" s="731"/>
      <c r="O48" s="731"/>
      <c r="P48" s="731"/>
      <c r="Q48" s="731"/>
      <c r="R48" s="229"/>
      <c r="S48" s="133"/>
    </row>
    <row r="49" spans="1:19" s="899" customFormat="1" ht="13.5" customHeight="1" x14ac:dyDescent="0.2">
      <c r="A49" s="901"/>
      <c r="B49" s="901"/>
      <c r="C49" s="902"/>
      <c r="D49" s="730"/>
      <c r="E49" s="731"/>
      <c r="F49" s="731"/>
      <c r="G49" s="731"/>
      <c r="H49" s="731"/>
      <c r="I49" s="731"/>
      <c r="J49" s="731"/>
      <c r="K49" s="731"/>
      <c r="L49" s="731"/>
      <c r="M49" s="731"/>
      <c r="N49" s="731"/>
      <c r="O49" s="731"/>
      <c r="P49" s="731"/>
      <c r="Q49" s="731"/>
      <c r="R49" s="229"/>
      <c r="S49" s="133"/>
    </row>
    <row r="50" spans="1:19" s="899" customFormat="1" ht="13.5" customHeight="1" x14ac:dyDescent="0.2">
      <c r="A50" s="901"/>
      <c r="B50" s="901"/>
      <c r="C50" s="902"/>
      <c r="D50" s="730"/>
      <c r="E50" s="731"/>
      <c r="F50" s="731"/>
      <c r="G50" s="731"/>
      <c r="H50" s="731"/>
      <c r="I50" s="731"/>
      <c r="J50" s="731"/>
      <c r="K50" s="731"/>
      <c r="L50" s="731"/>
      <c r="M50" s="731"/>
      <c r="N50" s="731"/>
      <c r="O50" s="731"/>
      <c r="P50" s="731"/>
      <c r="Q50" s="731"/>
      <c r="R50" s="229"/>
      <c r="S50" s="133"/>
    </row>
    <row r="51" spans="1:19" s="601" customFormat="1" ht="13.5" customHeight="1" x14ac:dyDescent="0.2">
      <c r="A51" s="903"/>
      <c r="B51" s="903"/>
      <c r="C51" s="906"/>
      <c r="D51" s="1544"/>
      <c r="E51" s="1544"/>
      <c r="F51" s="1544"/>
      <c r="G51" s="1544"/>
      <c r="H51" s="907"/>
      <c r="I51" s="907"/>
      <c r="J51" s="907"/>
      <c r="K51" s="907"/>
      <c r="L51" s="907"/>
      <c r="M51" s="907"/>
      <c r="N51" s="907"/>
      <c r="O51" s="907"/>
      <c r="P51" s="907"/>
      <c r="Q51" s="907"/>
      <c r="R51" s="229"/>
      <c r="S51" s="133"/>
    </row>
    <row r="52" spans="1:19" s="601" customFormat="1" ht="13.5" customHeight="1" x14ac:dyDescent="0.2">
      <c r="A52" s="903"/>
      <c r="B52" s="903"/>
      <c r="C52" s="903"/>
      <c r="D52" s="903"/>
      <c r="E52" s="903"/>
      <c r="F52" s="903"/>
      <c r="G52" s="903"/>
      <c r="H52" s="903"/>
      <c r="I52" s="903"/>
      <c r="J52" s="903"/>
      <c r="K52" s="903"/>
      <c r="L52" s="903"/>
      <c r="M52" s="903"/>
      <c r="N52" s="903"/>
      <c r="O52" s="903"/>
      <c r="P52" s="903"/>
      <c r="Q52" s="903"/>
      <c r="R52" s="229"/>
      <c r="S52" s="133"/>
    </row>
    <row r="53" spans="1:19" s="601" customFormat="1" ht="13.5" customHeight="1" x14ac:dyDescent="0.2">
      <c r="A53" s="903"/>
      <c r="B53" s="903"/>
      <c r="C53" s="908"/>
      <c r="D53" s="909"/>
      <c r="E53" s="910"/>
      <c r="F53" s="910"/>
      <c r="G53" s="910"/>
      <c r="H53" s="910"/>
      <c r="I53" s="910"/>
      <c r="J53" s="910"/>
      <c r="K53" s="910"/>
      <c r="L53" s="910"/>
      <c r="M53" s="910"/>
      <c r="N53" s="910"/>
      <c r="O53" s="910"/>
      <c r="P53" s="910"/>
      <c r="Q53" s="910"/>
      <c r="R53" s="229"/>
      <c r="S53" s="133"/>
    </row>
    <row r="54" spans="1:19" s="601" customFormat="1" ht="13.5" customHeight="1" x14ac:dyDescent="0.2">
      <c r="A54" s="903"/>
      <c r="B54" s="903"/>
      <c r="C54" s="1539"/>
      <c r="D54" s="1539"/>
      <c r="E54" s="911"/>
      <c r="F54" s="911"/>
      <c r="G54" s="911"/>
      <c r="H54" s="911"/>
      <c r="I54" s="911"/>
      <c r="J54" s="911"/>
      <c r="K54" s="911"/>
      <c r="L54" s="911"/>
      <c r="M54" s="911"/>
      <c r="N54" s="911"/>
      <c r="O54" s="911"/>
      <c r="P54" s="911"/>
      <c r="Q54" s="911"/>
      <c r="R54" s="229"/>
      <c r="S54" s="133"/>
    </row>
    <row r="55" spans="1:19" s="601" customFormat="1" ht="13.5" customHeight="1" x14ac:dyDescent="0.2">
      <c r="A55" s="903"/>
      <c r="B55" s="903"/>
      <c r="C55" s="1543"/>
      <c r="D55" s="1543"/>
      <c r="E55" s="912"/>
      <c r="F55" s="912"/>
      <c r="G55" s="912"/>
      <c r="H55" s="912"/>
      <c r="I55" s="912"/>
      <c r="J55" s="912"/>
      <c r="K55" s="912"/>
      <c r="L55" s="912"/>
      <c r="M55" s="912"/>
      <c r="N55" s="912"/>
      <c r="O55" s="912"/>
      <c r="P55" s="912"/>
      <c r="Q55" s="912"/>
      <c r="R55" s="229"/>
      <c r="S55" s="133"/>
    </row>
    <row r="56" spans="1:19" s="601" customFormat="1" ht="13.5" customHeight="1" x14ac:dyDescent="0.2">
      <c r="A56" s="903"/>
      <c r="B56" s="903"/>
      <c r="C56" s="904"/>
      <c r="D56" s="913"/>
      <c r="E56" s="912"/>
      <c r="F56" s="912"/>
      <c r="G56" s="912"/>
      <c r="H56" s="912"/>
      <c r="I56" s="912"/>
      <c r="J56" s="912"/>
      <c r="K56" s="912"/>
      <c r="L56" s="912"/>
      <c r="M56" s="912"/>
      <c r="N56" s="912"/>
      <c r="O56" s="912"/>
      <c r="P56" s="912"/>
      <c r="Q56" s="912"/>
      <c r="R56" s="229"/>
      <c r="S56" s="133"/>
    </row>
    <row r="57" spans="1:19" s="601" customFormat="1" ht="13.5" customHeight="1" x14ac:dyDescent="0.2">
      <c r="A57" s="903"/>
      <c r="B57" s="903"/>
      <c r="C57" s="902"/>
      <c r="D57" s="733"/>
      <c r="E57" s="912"/>
      <c r="F57" s="912"/>
      <c r="G57" s="912"/>
      <c r="H57" s="912"/>
      <c r="I57" s="912"/>
      <c r="J57" s="912"/>
      <c r="K57" s="912"/>
      <c r="L57" s="912"/>
      <c r="M57" s="912"/>
      <c r="N57" s="912"/>
      <c r="O57" s="912"/>
      <c r="P57" s="912"/>
      <c r="Q57" s="912"/>
      <c r="R57" s="229"/>
      <c r="S57" s="133"/>
    </row>
    <row r="58" spans="1:19" s="961" customFormat="1" ht="13.5" customHeight="1" x14ac:dyDescent="0.2">
      <c r="A58" s="959"/>
      <c r="B58" s="959"/>
      <c r="C58" s="1542" t="s">
        <v>694</v>
      </c>
      <c r="D58" s="1542"/>
      <c r="E58" s="1542"/>
      <c r="F58" s="1542"/>
      <c r="G58" s="1542"/>
      <c r="H58" s="1542"/>
      <c r="I58" s="1542"/>
      <c r="J58" s="1542"/>
      <c r="K58" s="1542"/>
      <c r="L58" s="1542"/>
      <c r="M58" s="1542"/>
      <c r="N58" s="1542"/>
      <c r="O58" s="1542"/>
      <c r="P58" s="1542"/>
      <c r="Q58" s="1542"/>
      <c r="R58" s="960"/>
      <c r="S58" s="136"/>
    </row>
    <row r="59" spans="1:19" s="137" customFormat="1" ht="13.5" customHeight="1" x14ac:dyDescent="0.2">
      <c r="A59" s="959"/>
      <c r="B59" s="959"/>
      <c r="C59" s="1542"/>
      <c r="D59" s="1542"/>
      <c r="E59" s="1542"/>
      <c r="F59" s="1542"/>
      <c r="G59" s="1542"/>
      <c r="H59" s="1542"/>
      <c r="I59" s="1542"/>
      <c r="J59" s="1542"/>
      <c r="K59" s="1542"/>
      <c r="L59" s="1542"/>
      <c r="M59" s="1542"/>
      <c r="N59" s="1542"/>
      <c r="O59" s="1542"/>
      <c r="P59" s="1542"/>
      <c r="Q59" s="1542"/>
      <c r="R59" s="960"/>
      <c r="S59" s="136"/>
    </row>
    <row r="60" spans="1:19" s="411" customFormat="1" ht="13.5" customHeight="1" x14ac:dyDescent="0.2">
      <c r="A60" s="903"/>
      <c r="B60" s="903"/>
      <c r="C60" s="474" t="s">
        <v>432</v>
      </c>
      <c r="D60" s="432"/>
      <c r="E60" s="933"/>
      <c r="F60" s="933"/>
      <c r="G60" s="933"/>
      <c r="H60" s="933"/>
      <c r="I60" s="934" t="s">
        <v>134</v>
      </c>
      <c r="J60" s="935"/>
      <c r="K60" s="935"/>
      <c r="L60" s="935"/>
      <c r="M60" s="506"/>
      <c r="N60" s="577"/>
      <c r="O60" s="577"/>
      <c r="P60" s="577"/>
      <c r="Q60" s="577"/>
      <c r="R60" s="229"/>
    </row>
    <row r="61" spans="1:19" ht="13.5" customHeight="1" x14ac:dyDescent="0.2">
      <c r="A61" s="131"/>
      <c r="B61" s="133"/>
      <c r="C61" s="452"/>
      <c r="D61" s="133"/>
      <c r="E61" s="170"/>
      <c r="F61" s="1475">
        <v>43009</v>
      </c>
      <c r="G61" s="1475"/>
      <c r="H61" s="1475"/>
      <c r="I61" s="1475"/>
      <c r="J61" s="1475"/>
      <c r="K61" s="1475"/>
      <c r="L61" s="1475"/>
      <c r="M61" s="1475"/>
      <c r="N61" s="1475"/>
      <c r="O61" s="1475"/>
      <c r="P61" s="1475"/>
      <c r="Q61" s="1475"/>
      <c r="R61" s="400">
        <v>9</v>
      </c>
      <c r="S61" s="133"/>
    </row>
    <row r="62" spans="1:19" ht="15" customHeight="1" x14ac:dyDescent="0.2">
      <c r="B62" s="452"/>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H8"/>
    <mergeCell ref="I8:Q8"/>
  </mergeCells>
  <conditionalFormatting sqref="E9:Q11 E8 H35:Q37 E35:G35">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548" t="s">
        <v>320</v>
      </c>
      <c r="E1" s="1548"/>
      <c r="F1" s="1548"/>
      <c r="G1" s="1548"/>
      <c r="H1" s="1548"/>
      <c r="I1" s="1548"/>
      <c r="J1" s="1548"/>
      <c r="K1" s="1548"/>
      <c r="L1" s="1548"/>
      <c r="M1" s="1548"/>
      <c r="N1" s="1548"/>
      <c r="O1" s="1548"/>
      <c r="P1" s="1548"/>
      <c r="Q1" s="1548"/>
      <c r="R1" s="1548"/>
      <c r="S1" s="2"/>
    </row>
    <row r="2" spans="1:19" ht="6" customHeight="1" x14ac:dyDescent="0.2">
      <c r="A2" s="2"/>
      <c r="B2" s="1549"/>
      <c r="C2" s="1550"/>
      <c r="D2" s="1551"/>
      <c r="E2" s="4"/>
      <c r="F2" s="4"/>
      <c r="G2" s="4"/>
      <c r="H2" s="4"/>
      <c r="I2" s="4"/>
      <c r="J2" s="4"/>
      <c r="K2" s="4"/>
      <c r="L2" s="4"/>
      <c r="M2" s="4"/>
      <c r="N2" s="4"/>
      <c r="O2" s="4"/>
      <c r="P2" s="4"/>
      <c r="Q2" s="4"/>
      <c r="R2" s="4"/>
      <c r="S2" s="2"/>
    </row>
    <row r="3" spans="1:19" ht="13.5" customHeight="1" thickBot="1" x14ac:dyDescent="0.25">
      <c r="A3" s="2"/>
      <c r="B3" s="222"/>
      <c r="C3" s="4"/>
      <c r="D3" s="4"/>
      <c r="E3" s="614"/>
      <c r="F3" s="614"/>
      <c r="G3" s="614"/>
      <c r="H3" s="614"/>
      <c r="I3" s="538"/>
      <c r="J3" s="614"/>
      <c r="K3" s="614"/>
      <c r="L3" s="614"/>
      <c r="M3" s="614"/>
      <c r="N3" s="614"/>
      <c r="O3" s="614"/>
      <c r="P3" s="614"/>
      <c r="Q3" s="614" t="s">
        <v>73</v>
      </c>
      <c r="R3" s="4"/>
      <c r="S3" s="2"/>
    </row>
    <row r="4" spans="1:19" s="7" customFormat="1" ht="13.5" customHeight="1" thickBot="1" x14ac:dyDescent="0.25">
      <c r="A4" s="6"/>
      <c r="B4" s="221"/>
      <c r="C4" s="396" t="s">
        <v>213</v>
      </c>
      <c r="D4" s="539"/>
      <c r="E4" s="539"/>
      <c r="F4" s="539"/>
      <c r="G4" s="539"/>
      <c r="H4" s="539"/>
      <c r="I4" s="539"/>
      <c r="J4" s="539"/>
      <c r="K4" s="539"/>
      <c r="L4" s="539"/>
      <c r="M4" s="539"/>
      <c r="N4" s="539"/>
      <c r="O4" s="539"/>
      <c r="P4" s="539"/>
      <c r="Q4" s="540"/>
      <c r="R4" s="4"/>
      <c r="S4" s="6"/>
    </row>
    <row r="5" spans="1:19" ht="4.5" customHeight="1" x14ac:dyDescent="0.2">
      <c r="A5" s="2"/>
      <c r="B5" s="222"/>
      <c r="C5" s="1552" t="s">
        <v>78</v>
      </c>
      <c r="D5" s="1552"/>
      <c r="E5" s="1553"/>
      <c r="F5" s="1553"/>
      <c r="G5" s="1553"/>
      <c r="H5" s="1553"/>
      <c r="I5" s="1553"/>
      <c r="J5" s="1553"/>
      <c r="K5" s="1553"/>
      <c r="L5" s="1553"/>
      <c r="M5" s="1553"/>
      <c r="N5" s="1553"/>
      <c r="O5" s="618"/>
      <c r="P5" s="618"/>
      <c r="Q5" s="618"/>
      <c r="R5" s="4"/>
      <c r="S5" s="2"/>
    </row>
    <row r="6" spans="1:19" ht="12" customHeight="1" x14ac:dyDescent="0.2">
      <c r="A6" s="2"/>
      <c r="B6" s="222"/>
      <c r="C6" s="1552"/>
      <c r="D6" s="1552"/>
      <c r="E6" s="1554" t="str">
        <f>+'11desemprego_IEFP'!E6:N6</f>
        <v>2016</v>
      </c>
      <c r="F6" s="1554"/>
      <c r="G6" s="1554"/>
      <c r="H6" s="1554"/>
      <c r="I6" s="1554" t="str">
        <f>+'11desemprego_IEFP'!I6</f>
        <v>2017</v>
      </c>
      <c r="J6" s="1554"/>
      <c r="K6" s="1554"/>
      <c r="L6" s="1554"/>
      <c r="M6" s="1554"/>
      <c r="N6" s="1554"/>
      <c r="O6" s="1554"/>
      <c r="P6" s="1554"/>
      <c r="Q6" s="1554"/>
      <c r="R6" s="4"/>
      <c r="S6" s="2"/>
    </row>
    <row r="7" spans="1:19" x14ac:dyDescent="0.2">
      <c r="A7" s="2"/>
      <c r="B7" s="222"/>
      <c r="C7" s="621"/>
      <c r="D7" s="621"/>
      <c r="E7" s="615" t="s">
        <v>97</v>
      </c>
      <c r="F7" s="727" t="s">
        <v>96</v>
      </c>
      <c r="G7" s="727" t="s">
        <v>95</v>
      </c>
      <c r="H7" s="727" t="s">
        <v>94</v>
      </c>
      <c r="I7" s="727" t="s">
        <v>93</v>
      </c>
      <c r="J7" s="727" t="s">
        <v>104</v>
      </c>
      <c r="K7" s="727" t="s">
        <v>103</v>
      </c>
      <c r="L7" s="727" t="s">
        <v>102</v>
      </c>
      <c r="M7" s="727" t="s">
        <v>101</v>
      </c>
      <c r="N7" s="727" t="s">
        <v>100</v>
      </c>
      <c r="O7" s="727" t="s">
        <v>99</v>
      </c>
      <c r="P7" s="727" t="s">
        <v>98</v>
      </c>
      <c r="Q7" s="727" t="s">
        <v>97</v>
      </c>
      <c r="R7" s="618"/>
      <c r="S7" s="2"/>
    </row>
    <row r="8" spans="1:19" s="527" customFormat="1" ht="15" customHeight="1" x14ac:dyDescent="0.2">
      <c r="A8" s="91"/>
      <c r="B8" s="223"/>
      <c r="C8" s="1547" t="s">
        <v>68</v>
      </c>
      <c r="D8" s="1547"/>
      <c r="E8" s="541">
        <v>65454</v>
      </c>
      <c r="F8" s="542">
        <v>58289</v>
      </c>
      <c r="G8" s="542">
        <v>58242</v>
      </c>
      <c r="H8" s="542">
        <v>46032</v>
      </c>
      <c r="I8" s="542">
        <v>59506</v>
      </c>
      <c r="J8" s="542">
        <v>43954</v>
      </c>
      <c r="K8" s="542">
        <v>50848</v>
      </c>
      <c r="L8" s="542">
        <v>37706</v>
      </c>
      <c r="M8" s="542">
        <v>43573</v>
      </c>
      <c r="N8" s="542">
        <v>41206</v>
      </c>
      <c r="O8" s="542">
        <v>43355</v>
      </c>
      <c r="P8" s="542">
        <v>42596</v>
      </c>
      <c r="Q8" s="542">
        <v>58887</v>
      </c>
      <c r="R8" s="528"/>
      <c r="S8" s="91"/>
    </row>
    <row r="9" spans="1:19" s="536" customFormat="1" ht="11.25" customHeight="1" x14ac:dyDescent="0.2">
      <c r="A9" s="543"/>
      <c r="B9" s="544"/>
      <c r="C9" s="545"/>
      <c r="D9" s="464" t="s">
        <v>187</v>
      </c>
      <c r="E9" s="148">
        <v>24367</v>
      </c>
      <c r="F9" s="158">
        <v>18986</v>
      </c>
      <c r="G9" s="158">
        <v>17680</v>
      </c>
      <c r="H9" s="158">
        <v>15172</v>
      </c>
      <c r="I9" s="158">
        <v>19649</v>
      </c>
      <c r="J9" s="158">
        <v>15305</v>
      </c>
      <c r="K9" s="158">
        <v>18156</v>
      </c>
      <c r="L9" s="158">
        <v>13357</v>
      </c>
      <c r="M9" s="158">
        <v>15393</v>
      </c>
      <c r="N9" s="158">
        <v>15221</v>
      </c>
      <c r="O9" s="158">
        <v>15887</v>
      </c>
      <c r="P9" s="158">
        <v>15815</v>
      </c>
      <c r="Q9" s="158">
        <v>22234</v>
      </c>
      <c r="R9" s="546"/>
      <c r="S9" s="543"/>
    </row>
    <row r="10" spans="1:19" s="536" customFormat="1" ht="11.25" customHeight="1" x14ac:dyDescent="0.2">
      <c r="A10" s="543"/>
      <c r="B10" s="544"/>
      <c r="C10" s="545"/>
      <c r="D10" s="464" t="s">
        <v>188</v>
      </c>
      <c r="E10" s="148">
        <v>13736</v>
      </c>
      <c r="F10" s="158">
        <v>11712</v>
      </c>
      <c r="G10" s="158">
        <v>10505</v>
      </c>
      <c r="H10" s="158">
        <v>9732</v>
      </c>
      <c r="I10" s="158">
        <v>12220</v>
      </c>
      <c r="J10" s="158">
        <v>8845</v>
      </c>
      <c r="K10" s="158">
        <v>10121</v>
      </c>
      <c r="L10" s="158">
        <v>7563</v>
      </c>
      <c r="M10" s="158">
        <v>8481</v>
      </c>
      <c r="N10" s="158">
        <v>8369</v>
      </c>
      <c r="O10" s="158">
        <v>9120</v>
      </c>
      <c r="P10" s="158">
        <v>8679</v>
      </c>
      <c r="Q10" s="158">
        <v>12496</v>
      </c>
      <c r="R10" s="546"/>
      <c r="S10" s="543"/>
    </row>
    <row r="11" spans="1:19" s="536" customFormat="1" ht="11.25" customHeight="1" x14ac:dyDescent="0.2">
      <c r="A11" s="543"/>
      <c r="B11" s="544"/>
      <c r="C11" s="545"/>
      <c r="D11" s="464" t="s">
        <v>189</v>
      </c>
      <c r="E11" s="148">
        <v>16420</v>
      </c>
      <c r="F11" s="158">
        <v>14644</v>
      </c>
      <c r="G11" s="158">
        <v>13538</v>
      </c>
      <c r="H11" s="158">
        <v>11033</v>
      </c>
      <c r="I11" s="158">
        <v>16067</v>
      </c>
      <c r="J11" s="158">
        <v>12143</v>
      </c>
      <c r="K11" s="158">
        <v>14166</v>
      </c>
      <c r="L11" s="158">
        <v>10258</v>
      </c>
      <c r="M11" s="158">
        <v>12195</v>
      </c>
      <c r="N11" s="158">
        <v>10959</v>
      </c>
      <c r="O11" s="158">
        <v>11061</v>
      </c>
      <c r="P11" s="158">
        <v>11202</v>
      </c>
      <c r="Q11" s="158">
        <v>14020</v>
      </c>
      <c r="R11" s="546"/>
      <c r="S11" s="543"/>
    </row>
    <row r="12" spans="1:19" s="536" customFormat="1" ht="11.25" customHeight="1" x14ac:dyDescent="0.2">
      <c r="A12" s="543"/>
      <c r="B12" s="544"/>
      <c r="C12" s="545"/>
      <c r="D12" s="464" t="s">
        <v>190</v>
      </c>
      <c r="E12" s="148">
        <v>4915</v>
      </c>
      <c r="F12" s="158">
        <v>5553</v>
      </c>
      <c r="G12" s="158">
        <v>4477</v>
      </c>
      <c r="H12" s="158">
        <v>3802</v>
      </c>
      <c r="I12" s="158">
        <v>4796</v>
      </c>
      <c r="J12" s="158">
        <v>3361</v>
      </c>
      <c r="K12" s="158">
        <v>3948</v>
      </c>
      <c r="L12" s="158">
        <v>2874</v>
      </c>
      <c r="M12" s="158">
        <v>3188</v>
      </c>
      <c r="N12" s="158">
        <v>3174</v>
      </c>
      <c r="O12" s="158">
        <v>3724</v>
      </c>
      <c r="P12" s="158">
        <v>3394</v>
      </c>
      <c r="Q12" s="158">
        <v>4745</v>
      </c>
      <c r="R12" s="546"/>
      <c r="S12" s="543"/>
    </row>
    <row r="13" spans="1:19" s="536" customFormat="1" ht="11.25" customHeight="1" x14ac:dyDescent="0.2">
      <c r="A13" s="543"/>
      <c r="B13" s="544"/>
      <c r="C13" s="545"/>
      <c r="D13" s="464" t="s">
        <v>191</v>
      </c>
      <c r="E13" s="148">
        <v>2951</v>
      </c>
      <c r="F13" s="158">
        <v>4546</v>
      </c>
      <c r="G13" s="158">
        <v>9353</v>
      </c>
      <c r="H13" s="158">
        <v>4374</v>
      </c>
      <c r="I13" s="158">
        <v>3838</v>
      </c>
      <c r="J13" s="158">
        <v>2313</v>
      </c>
      <c r="K13" s="158">
        <v>2290</v>
      </c>
      <c r="L13" s="158">
        <v>1422</v>
      </c>
      <c r="M13" s="158">
        <v>1627</v>
      </c>
      <c r="N13" s="158">
        <v>1457</v>
      </c>
      <c r="O13" s="158">
        <v>1432</v>
      </c>
      <c r="P13" s="158">
        <v>1401</v>
      </c>
      <c r="Q13" s="158">
        <v>2571</v>
      </c>
      <c r="R13" s="546"/>
      <c r="S13" s="543"/>
    </row>
    <row r="14" spans="1:19" s="536" customFormat="1" ht="11.25" customHeight="1" x14ac:dyDescent="0.2">
      <c r="A14" s="543"/>
      <c r="B14" s="544"/>
      <c r="C14" s="545"/>
      <c r="D14" s="464" t="s">
        <v>130</v>
      </c>
      <c r="E14" s="148">
        <v>1363</v>
      </c>
      <c r="F14" s="158">
        <v>1373</v>
      </c>
      <c r="G14" s="158">
        <v>1328</v>
      </c>
      <c r="H14" s="158">
        <v>926</v>
      </c>
      <c r="I14" s="158">
        <v>1368</v>
      </c>
      <c r="J14" s="158">
        <v>864</v>
      </c>
      <c r="K14" s="158">
        <v>1098</v>
      </c>
      <c r="L14" s="158">
        <v>1344</v>
      </c>
      <c r="M14" s="158">
        <v>1611</v>
      </c>
      <c r="N14" s="158">
        <v>973</v>
      </c>
      <c r="O14" s="158">
        <v>912</v>
      </c>
      <c r="P14" s="158">
        <v>926</v>
      </c>
      <c r="Q14" s="158">
        <v>1197</v>
      </c>
      <c r="R14" s="546"/>
      <c r="S14" s="543"/>
    </row>
    <row r="15" spans="1:19" s="536" customFormat="1" ht="11.25" customHeight="1" x14ac:dyDescent="0.2">
      <c r="A15" s="543"/>
      <c r="B15" s="544"/>
      <c r="C15" s="545"/>
      <c r="D15" s="464" t="s">
        <v>131</v>
      </c>
      <c r="E15" s="148">
        <v>1702</v>
      </c>
      <c r="F15" s="158">
        <v>1475</v>
      </c>
      <c r="G15" s="158">
        <v>1361</v>
      </c>
      <c r="H15" s="158">
        <v>993</v>
      </c>
      <c r="I15" s="158">
        <v>1568</v>
      </c>
      <c r="J15" s="158">
        <v>1123</v>
      </c>
      <c r="K15" s="158">
        <v>1069</v>
      </c>
      <c r="L15" s="158">
        <v>888</v>
      </c>
      <c r="M15" s="158">
        <v>1078</v>
      </c>
      <c r="N15" s="158">
        <v>1053</v>
      </c>
      <c r="O15" s="158">
        <v>1219</v>
      </c>
      <c r="P15" s="158">
        <v>1179</v>
      </c>
      <c r="Q15" s="158">
        <v>1624</v>
      </c>
      <c r="R15" s="546"/>
      <c r="S15" s="543"/>
    </row>
    <row r="16" spans="1:19" s="552" customFormat="1" ht="15" customHeight="1" x14ac:dyDescent="0.2">
      <c r="A16" s="547"/>
      <c r="B16" s="548"/>
      <c r="C16" s="1547" t="s">
        <v>288</v>
      </c>
      <c r="D16" s="1547"/>
      <c r="E16" s="549"/>
      <c r="F16" s="550"/>
      <c r="G16" s="550"/>
      <c r="H16" s="550"/>
      <c r="I16" s="550"/>
      <c r="J16" s="550"/>
      <c r="K16" s="550"/>
      <c r="L16" s="550"/>
      <c r="M16" s="550"/>
      <c r="N16" s="550"/>
      <c r="O16" s="550"/>
      <c r="P16" s="550"/>
      <c r="Q16" s="550"/>
      <c r="R16" s="551"/>
      <c r="S16" s="547"/>
    </row>
    <row r="17" spans="1:19" s="536" customFormat="1" ht="12" customHeight="1" x14ac:dyDescent="0.2">
      <c r="A17" s="543"/>
      <c r="B17" s="544"/>
      <c r="C17" s="545"/>
      <c r="D17" s="93" t="s">
        <v>664</v>
      </c>
      <c r="E17" s="158">
        <v>8150</v>
      </c>
      <c r="F17" s="158">
        <v>995</v>
      </c>
      <c r="G17" s="158">
        <v>771</v>
      </c>
      <c r="H17" s="158">
        <v>707</v>
      </c>
      <c r="I17" s="158">
        <v>909</v>
      </c>
      <c r="J17" s="158">
        <v>650</v>
      </c>
      <c r="K17" s="158">
        <v>763</v>
      </c>
      <c r="L17" s="158">
        <v>622</v>
      </c>
      <c r="M17" s="158">
        <v>645</v>
      </c>
      <c r="N17" s="158">
        <v>876</v>
      </c>
      <c r="O17" s="158">
        <v>2340</v>
      </c>
      <c r="P17" s="158">
        <v>2183</v>
      </c>
      <c r="Q17" s="158">
        <v>10897</v>
      </c>
      <c r="R17" s="546"/>
      <c r="S17" s="543"/>
    </row>
    <row r="18" spans="1:19" s="536" customFormat="1" ht="12" customHeight="1" x14ac:dyDescent="0.2">
      <c r="A18" s="543"/>
      <c r="B18" s="544"/>
      <c r="C18" s="545"/>
      <c r="D18" s="93" t="s">
        <v>478</v>
      </c>
      <c r="E18" s="158">
        <v>7308</v>
      </c>
      <c r="F18" s="158">
        <v>7247</v>
      </c>
      <c r="G18" s="158">
        <v>6746</v>
      </c>
      <c r="H18" s="158">
        <v>4562</v>
      </c>
      <c r="I18" s="158">
        <v>7157</v>
      </c>
      <c r="J18" s="158">
        <v>5527</v>
      </c>
      <c r="K18" s="158">
        <v>6282</v>
      </c>
      <c r="L18" s="158">
        <v>4501</v>
      </c>
      <c r="M18" s="158">
        <v>5467</v>
      </c>
      <c r="N18" s="158">
        <v>4669</v>
      </c>
      <c r="O18" s="158">
        <v>4601</v>
      </c>
      <c r="P18" s="158">
        <v>4719</v>
      </c>
      <c r="Q18" s="158">
        <v>6155</v>
      </c>
      <c r="R18" s="546"/>
      <c r="S18" s="543"/>
    </row>
    <row r="19" spans="1:19" s="536" customFormat="1" ht="12" customHeight="1" x14ac:dyDescent="0.2">
      <c r="A19" s="543"/>
      <c r="B19" s="544"/>
      <c r="C19" s="545"/>
      <c r="D19" s="93" t="s">
        <v>479</v>
      </c>
      <c r="E19" s="158">
        <v>4601</v>
      </c>
      <c r="F19" s="158">
        <v>4625</v>
      </c>
      <c r="G19" s="158">
        <v>4446</v>
      </c>
      <c r="H19" s="158">
        <v>4193</v>
      </c>
      <c r="I19" s="158">
        <v>5028</v>
      </c>
      <c r="J19" s="158">
        <v>3615</v>
      </c>
      <c r="K19" s="158">
        <v>4236</v>
      </c>
      <c r="L19" s="158">
        <v>3251</v>
      </c>
      <c r="M19" s="158">
        <v>3786</v>
      </c>
      <c r="N19" s="158">
        <v>3283</v>
      </c>
      <c r="O19" s="158">
        <v>3386</v>
      </c>
      <c r="P19" s="158">
        <v>3693</v>
      </c>
      <c r="Q19" s="158">
        <v>3836</v>
      </c>
      <c r="R19" s="546"/>
      <c r="S19" s="543"/>
    </row>
    <row r="20" spans="1:19" s="536" customFormat="1" ht="12" customHeight="1" x14ac:dyDescent="0.2">
      <c r="A20" s="543"/>
      <c r="B20" s="544"/>
      <c r="C20" s="545"/>
      <c r="D20" s="93" t="s">
        <v>480</v>
      </c>
      <c r="E20" s="158">
        <v>3628</v>
      </c>
      <c r="F20" s="158">
        <v>4028</v>
      </c>
      <c r="G20" s="158">
        <v>5005</v>
      </c>
      <c r="H20" s="158">
        <v>3155</v>
      </c>
      <c r="I20" s="158">
        <v>3932</v>
      </c>
      <c r="J20" s="158">
        <v>2975</v>
      </c>
      <c r="K20" s="158">
        <v>3442</v>
      </c>
      <c r="L20" s="158">
        <v>2676</v>
      </c>
      <c r="M20" s="158">
        <v>3221</v>
      </c>
      <c r="N20" s="158">
        <v>2655</v>
      </c>
      <c r="O20" s="158">
        <v>2442</v>
      </c>
      <c r="P20" s="158">
        <v>2410</v>
      </c>
      <c r="Q20" s="158">
        <v>3122</v>
      </c>
      <c r="R20" s="546"/>
      <c r="S20" s="543"/>
    </row>
    <row r="21" spans="1:19" s="536" customFormat="1" ht="11.25" customHeight="1" x14ac:dyDescent="0.2">
      <c r="A21" s="543"/>
      <c r="B21" s="544"/>
      <c r="C21" s="545"/>
      <c r="D21" s="93" t="s">
        <v>481</v>
      </c>
      <c r="E21" s="158">
        <v>3304</v>
      </c>
      <c r="F21" s="158">
        <v>3924</v>
      </c>
      <c r="G21" s="158">
        <v>5583</v>
      </c>
      <c r="H21" s="158">
        <v>3189</v>
      </c>
      <c r="I21" s="158">
        <v>3883</v>
      </c>
      <c r="J21" s="158">
        <v>2726</v>
      </c>
      <c r="K21" s="158">
        <v>3035</v>
      </c>
      <c r="L21" s="158">
        <v>2169</v>
      </c>
      <c r="M21" s="158">
        <v>2413</v>
      </c>
      <c r="N21" s="158">
        <v>2658</v>
      </c>
      <c r="O21" s="158">
        <v>2321</v>
      </c>
      <c r="P21" s="158">
        <v>2116</v>
      </c>
      <c r="Q21" s="158">
        <v>2711</v>
      </c>
      <c r="R21" s="546"/>
      <c r="S21" s="543"/>
    </row>
    <row r="22" spans="1:19" s="536" customFormat="1" ht="15" customHeight="1" x14ac:dyDescent="0.2">
      <c r="A22" s="543"/>
      <c r="B22" s="544"/>
      <c r="C22" s="1547" t="s">
        <v>214</v>
      </c>
      <c r="D22" s="1547"/>
      <c r="E22" s="541">
        <v>11450</v>
      </c>
      <c r="F22" s="542">
        <v>8863</v>
      </c>
      <c r="G22" s="542">
        <v>6840</v>
      </c>
      <c r="H22" s="542">
        <v>4501</v>
      </c>
      <c r="I22" s="542">
        <v>7255</v>
      </c>
      <c r="J22" s="542">
        <v>5967</v>
      </c>
      <c r="K22" s="542">
        <v>6667</v>
      </c>
      <c r="L22" s="542">
        <v>4148</v>
      </c>
      <c r="M22" s="542">
        <v>5071</v>
      </c>
      <c r="N22" s="542">
        <v>4873</v>
      </c>
      <c r="O22" s="542">
        <v>6480</v>
      </c>
      <c r="P22" s="542">
        <v>6670</v>
      </c>
      <c r="Q22" s="542">
        <v>8384</v>
      </c>
      <c r="R22" s="546"/>
      <c r="S22" s="543"/>
    </row>
    <row r="23" spans="1:19" s="552" customFormat="1" ht="12" customHeight="1" x14ac:dyDescent="0.2">
      <c r="A23" s="547"/>
      <c r="B23" s="548"/>
      <c r="C23" s="1547" t="s">
        <v>289</v>
      </c>
      <c r="D23" s="1547"/>
      <c r="E23" s="541">
        <v>54004</v>
      </c>
      <c r="F23" s="542">
        <v>49426</v>
      </c>
      <c r="G23" s="542">
        <v>51402</v>
      </c>
      <c r="H23" s="542">
        <v>41531</v>
      </c>
      <c r="I23" s="542">
        <v>52251</v>
      </c>
      <c r="J23" s="542">
        <v>37987</v>
      </c>
      <c r="K23" s="542">
        <v>44181</v>
      </c>
      <c r="L23" s="542">
        <v>33558</v>
      </c>
      <c r="M23" s="542">
        <v>38502</v>
      </c>
      <c r="N23" s="542">
        <v>36333</v>
      </c>
      <c r="O23" s="542">
        <v>36875</v>
      </c>
      <c r="P23" s="542">
        <v>35926</v>
      </c>
      <c r="Q23" s="542">
        <v>50503</v>
      </c>
      <c r="R23" s="553"/>
      <c r="S23" s="547"/>
    </row>
    <row r="24" spans="1:19" s="536" customFormat="1" ht="12.75" customHeight="1" x14ac:dyDescent="0.2">
      <c r="A24" s="543"/>
      <c r="B24" s="554"/>
      <c r="C24" s="545"/>
      <c r="D24" s="470" t="s">
        <v>340</v>
      </c>
      <c r="E24" s="148">
        <v>1932</v>
      </c>
      <c r="F24" s="158">
        <v>3263</v>
      </c>
      <c r="G24" s="158">
        <v>3129</v>
      </c>
      <c r="H24" s="158">
        <v>2018</v>
      </c>
      <c r="I24" s="158">
        <v>2425</v>
      </c>
      <c r="J24" s="158">
        <v>1490</v>
      </c>
      <c r="K24" s="158">
        <v>2581</v>
      </c>
      <c r="L24" s="158">
        <v>1428</v>
      </c>
      <c r="M24" s="158">
        <v>1520</v>
      </c>
      <c r="N24" s="158">
        <v>1618</v>
      </c>
      <c r="O24" s="158">
        <v>2049</v>
      </c>
      <c r="P24" s="158">
        <v>1457</v>
      </c>
      <c r="Q24" s="158">
        <v>2086</v>
      </c>
      <c r="R24" s="546"/>
      <c r="S24" s="543"/>
    </row>
    <row r="25" spans="1:19" s="536" customFormat="1" ht="11.25" customHeight="1" x14ac:dyDescent="0.2">
      <c r="A25" s="543"/>
      <c r="B25" s="554"/>
      <c r="C25" s="545"/>
      <c r="D25" s="470" t="s">
        <v>215</v>
      </c>
      <c r="E25" s="148">
        <v>9824</v>
      </c>
      <c r="F25" s="158">
        <v>9610</v>
      </c>
      <c r="G25" s="158">
        <v>8942</v>
      </c>
      <c r="H25" s="158">
        <v>8911</v>
      </c>
      <c r="I25" s="158">
        <v>10796</v>
      </c>
      <c r="J25" s="158">
        <v>8104</v>
      </c>
      <c r="K25" s="158">
        <v>9200</v>
      </c>
      <c r="L25" s="158">
        <v>6878</v>
      </c>
      <c r="M25" s="158">
        <v>7998</v>
      </c>
      <c r="N25" s="158">
        <v>7078</v>
      </c>
      <c r="O25" s="158">
        <v>7152</v>
      </c>
      <c r="P25" s="158">
        <v>7236</v>
      </c>
      <c r="Q25" s="158">
        <v>8012</v>
      </c>
      <c r="R25" s="546"/>
      <c r="S25" s="543"/>
    </row>
    <row r="26" spans="1:19" s="536" customFormat="1" ht="11.25" customHeight="1" x14ac:dyDescent="0.2">
      <c r="A26" s="543"/>
      <c r="B26" s="554"/>
      <c r="C26" s="545"/>
      <c r="D26" s="470" t="s">
        <v>163</v>
      </c>
      <c r="E26" s="148">
        <v>42044</v>
      </c>
      <c r="F26" s="158">
        <v>36347</v>
      </c>
      <c r="G26" s="158">
        <v>39175</v>
      </c>
      <c r="H26" s="158">
        <v>30486</v>
      </c>
      <c r="I26" s="158">
        <v>38813</v>
      </c>
      <c r="J26" s="158">
        <v>28197</v>
      </c>
      <c r="K26" s="158">
        <v>32185</v>
      </c>
      <c r="L26" s="158">
        <v>25117</v>
      </c>
      <c r="M26" s="158">
        <v>28822</v>
      </c>
      <c r="N26" s="158">
        <v>27493</v>
      </c>
      <c r="O26" s="158">
        <v>27534</v>
      </c>
      <c r="P26" s="158">
        <v>27105</v>
      </c>
      <c r="Q26" s="158">
        <v>40227</v>
      </c>
      <c r="R26" s="546"/>
      <c r="S26" s="543"/>
    </row>
    <row r="27" spans="1:19" s="536" customFormat="1" ht="11.25" customHeight="1" x14ac:dyDescent="0.2">
      <c r="A27" s="543"/>
      <c r="B27" s="554"/>
      <c r="C27" s="545"/>
      <c r="D27" s="470" t="s">
        <v>216</v>
      </c>
      <c r="E27" s="148">
        <v>204</v>
      </c>
      <c r="F27" s="158">
        <v>206</v>
      </c>
      <c r="G27" s="158">
        <v>156</v>
      </c>
      <c r="H27" s="158">
        <v>116</v>
      </c>
      <c r="I27" s="158">
        <v>217</v>
      </c>
      <c r="J27" s="158">
        <v>196</v>
      </c>
      <c r="K27" s="158">
        <v>215</v>
      </c>
      <c r="L27" s="158">
        <v>135</v>
      </c>
      <c r="M27" s="158">
        <v>162</v>
      </c>
      <c r="N27" s="158">
        <v>144</v>
      </c>
      <c r="O27" s="158">
        <v>140</v>
      </c>
      <c r="P27" s="158">
        <v>128</v>
      </c>
      <c r="Q27" s="158">
        <v>178</v>
      </c>
      <c r="R27" s="546"/>
      <c r="S27" s="543"/>
    </row>
    <row r="28" spans="1:19" ht="10.5" customHeight="1" thickBot="1" x14ac:dyDescent="0.25">
      <c r="A28" s="2"/>
      <c r="B28" s="222"/>
      <c r="C28" s="555"/>
      <c r="D28" s="13"/>
      <c r="E28" s="614"/>
      <c r="F28" s="614"/>
      <c r="G28" s="614"/>
      <c r="H28" s="614"/>
      <c r="I28" s="614"/>
      <c r="J28" s="537"/>
      <c r="K28" s="537"/>
      <c r="L28" s="537"/>
      <c r="M28" s="537"/>
      <c r="N28" s="537"/>
      <c r="O28" s="537"/>
      <c r="P28" s="537"/>
      <c r="Q28" s="537"/>
      <c r="R28" s="618"/>
      <c r="S28" s="2"/>
    </row>
    <row r="29" spans="1:19" ht="13.5" customHeight="1" thickBot="1" x14ac:dyDescent="0.25">
      <c r="A29" s="2"/>
      <c r="B29" s="222"/>
      <c r="C29" s="396" t="s">
        <v>217</v>
      </c>
      <c r="D29" s="539"/>
      <c r="E29" s="557"/>
      <c r="F29" s="557"/>
      <c r="G29" s="557"/>
      <c r="H29" s="557"/>
      <c r="I29" s="557"/>
      <c r="J29" s="557"/>
      <c r="K29" s="557"/>
      <c r="L29" s="557"/>
      <c r="M29" s="557"/>
      <c r="N29" s="557"/>
      <c r="O29" s="557"/>
      <c r="P29" s="557"/>
      <c r="Q29" s="558"/>
      <c r="R29" s="618"/>
      <c r="S29" s="2"/>
    </row>
    <row r="30" spans="1:19" ht="9.75" customHeight="1" x14ac:dyDescent="0.2">
      <c r="A30" s="2"/>
      <c r="B30" s="222"/>
      <c r="C30" s="617" t="s">
        <v>78</v>
      </c>
      <c r="D30" s="13"/>
      <c r="E30" s="556"/>
      <c r="F30" s="556"/>
      <c r="G30" s="556"/>
      <c r="H30" s="556"/>
      <c r="I30" s="556"/>
      <c r="J30" s="556"/>
      <c r="K30" s="556"/>
      <c r="L30" s="556"/>
      <c r="M30" s="556"/>
      <c r="N30" s="556"/>
      <c r="O30" s="556"/>
      <c r="P30" s="556"/>
      <c r="Q30" s="559"/>
      <c r="R30" s="618"/>
      <c r="S30" s="2"/>
    </row>
    <row r="31" spans="1:19" ht="15" customHeight="1" x14ac:dyDescent="0.2">
      <c r="A31" s="2"/>
      <c r="B31" s="222"/>
      <c r="C31" s="1547" t="s">
        <v>68</v>
      </c>
      <c r="D31" s="1547"/>
      <c r="E31" s="541">
        <v>11158</v>
      </c>
      <c r="F31" s="542">
        <v>9445</v>
      </c>
      <c r="G31" s="542">
        <v>8324</v>
      </c>
      <c r="H31" s="542">
        <v>5966</v>
      </c>
      <c r="I31" s="542">
        <v>11226</v>
      </c>
      <c r="J31" s="542">
        <v>14064</v>
      </c>
      <c r="K31" s="542">
        <v>15892</v>
      </c>
      <c r="L31" s="542">
        <v>10977</v>
      </c>
      <c r="M31" s="542">
        <v>17074</v>
      </c>
      <c r="N31" s="542">
        <v>13680</v>
      </c>
      <c r="O31" s="542">
        <v>11482</v>
      </c>
      <c r="P31" s="542">
        <v>10444</v>
      </c>
      <c r="Q31" s="542">
        <v>11987</v>
      </c>
      <c r="R31" s="618"/>
      <c r="S31" s="2"/>
    </row>
    <row r="32" spans="1:19" ht="12" customHeight="1" x14ac:dyDescent="0.2">
      <c r="A32" s="2"/>
      <c r="B32" s="222"/>
      <c r="C32" s="475"/>
      <c r="D32" s="464" t="s">
        <v>187</v>
      </c>
      <c r="E32" s="148">
        <v>3376</v>
      </c>
      <c r="F32" s="158">
        <v>2953</v>
      </c>
      <c r="G32" s="158">
        <v>2568</v>
      </c>
      <c r="H32" s="158">
        <v>1657</v>
      </c>
      <c r="I32" s="158">
        <v>3019</v>
      </c>
      <c r="J32" s="158">
        <v>4268</v>
      </c>
      <c r="K32" s="158">
        <v>3987</v>
      </c>
      <c r="L32" s="158">
        <v>2239</v>
      </c>
      <c r="M32" s="158">
        <v>5286</v>
      </c>
      <c r="N32" s="158">
        <v>3990</v>
      </c>
      <c r="O32" s="158">
        <v>3167</v>
      </c>
      <c r="P32" s="158">
        <v>2369</v>
      </c>
      <c r="Q32" s="158">
        <v>3456</v>
      </c>
      <c r="R32" s="618"/>
      <c r="S32" s="2"/>
    </row>
    <row r="33" spans="1:19" ht="12" customHeight="1" x14ac:dyDescent="0.2">
      <c r="A33" s="2"/>
      <c r="B33" s="222"/>
      <c r="C33" s="475"/>
      <c r="D33" s="464" t="s">
        <v>188</v>
      </c>
      <c r="E33" s="148">
        <v>4251</v>
      </c>
      <c r="F33" s="158">
        <v>3382</v>
      </c>
      <c r="G33" s="158">
        <v>2784</v>
      </c>
      <c r="H33" s="158">
        <v>2263</v>
      </c>
      <c r="I33" s="158">
        <v>4022</v>
      </c>
      <c r="J33" s="158">
        <v>3817</v>
      </c>
      <c r="K33" s="158">
        <v>5576</v>
      </c>
      <c r="L33" s="158">
        <v>3257</v>
      </c>
      <c r="M33" s="158">
        <v>5156</v>
      </c>
      <c r="N33" s="158">
        <v>4355</v>
      </c>
      <c r="O33" s="158">
        <v>3644</v>
      </c>
      <c r="P33" s="158">
        <v>4187</v>
      </c>
      <c r="Q33" s="158">
        <v>4370</v>
      </c>
      <c r="R33" s="618"/>
      <c r="S33" s="2"/>
    </row>
    <row r="34" spans="1:19" ht="12" customHeight="1" x14ac:dyDescent="0.2">
      <c r="A34" s="2"/>
      <c r="B34" s="222"/>
      <c r="C34" s="475"/>
      <c r="D34" s="464" t="s">
        <v>59</v>
      </c>
      <c r="E34" s="148">
        <v>1642</v>
      </c>
      <c r="F34" s="158">
        <v>1304</v>
      </c>
      <c r="G34" s="158">
        <v>1170</v>
      </c>
      <c r="H34" s="158">
        <v>884</v>
      </c>
      <c r="I34" s="158">
        <v>1554</v>
      </c>
      <c r="J34" s="158">
        <v>2198</v>
      </c>
      <c r="K34" s="158">
        <v>2212</v>
      </c>
      <c r="L34" s="158">
        <v>1349</v>
      </c>
      <c r="M34" s="158">
        <v>2473</v>
      </c>
      <c r="N34" s="158">
        <v>2019</v>
      </c>
      <c r="O34" s="158">
        <v>1928</v>
      </c>
      <c r="P34" s="158">
        <v>1446</v>
      </c>
      <c r="Q34" s="158">
        <v>1858</v>
      </c>
      <c r="R34" s="618"/>
      <c r="S34" s="2"/>
    </row>
    <row r="35" spans="1:19" ht="12" customHeight="1" x14ac:dyDescent="0.2">
      <c r="A35" s="2"/>
      <c r="B35" s="222"/>
      <c r="C35" s="475"/>
      <c r="D35" s="464" t="s">
        <v>190</v>
      </c>
      <c r="E35" s="148">
        <v>1052</v>
      </c>
      <c r="F35" s="158">
        <v>1111</v>
      </c>
      <c r="G35" s="158">
        <v>1116</v>
      </c>
      <c r="H35" s="158">
        <v>683</v>
      </c>
      <c r="I35" s="158">
        <v>1382</v>
      </c>
      <c r="J35" s="158">
        <v>2102</v>
      </c>
      <c r="K35" s="158">
        <v>1892</v>
      </c>
      <c r="L35" s="158">
        <v>2082</v>
      </c>
      <c r="M35" s="158">
        <v>2088</v>
      </c>
      <c r="N35" s="158">
        <v>1806</v>
      </c>
      <c r="O35" s="158">
        <v>1679</v>
      </c>
      <c r="P35" s="158">
        <v>1489</v>
      </c>
      <c r="Q35" s="158">
        <v>1296</v>
      </c>
      <c r="R35" s="618"/>
      <c r="S35" s="2"/>
    </row>
    <row r="36" spans="1:19" ht="12" customHeight="1" x14ac:dyDescent="0.2">
      <c r="A36" s="2"/>
      <c r="B36" s="222"/>
      <c r="C36" s="475"/>
      <c r="D36" s="464" t="s">
        <v>191</v>
      </c>
      <c r="E36" s="148">
        <v>419</v>
      </c>
      <c r="F36" s="158">
        <v>366</v>
      </c>
      <c r="G36" s="158">
        <v>316</v>
      </c>
      <c r="H36" s="158">
        <v>275</v>
      </c>
      <c r="I36" s="158">
        <v>828</v>
      </c>
      <c r="J36" s="158">
        <v>1238</v>
      </c>
      <c r="K36" s="158">
        <v>1743</v>
      </c>
      <c r="L36" s="158">
        <v>1661</v>
      </c>
      <c r="M36" s="158">
        <v>1457</v>
      </c>
      <c r="N36" s="158">
        <v>854</v>
      </c>
      <c r="O36" s="158">
        <v>616</v>
      </c>
      <c r="P36" s="158">
        <v>508</v>
      </c>
      <c r="Q36" s="158">
        <v>576</v>
      </c>
      <c r="R36" s="618"/>
      <c r="S36" s="2"/>
    </row>
    <row r="37" spans="1:19" ht="12" customHeight="1" x14ac:dyDescent="0.2">
      <c r="A37" s="2"/>
      <c r="B37" s="222"/>
      <c r="C37" s="475"/>
      <c r="D37" s="464" t="s">
        <v>130</v>
      </c>
      <c r="E37" s="148">
        <v>173</v>
      </c>
      <c r="F37" s="158">
        <v>155</v>
      </c>
      <c r="G37" s="158">
        <v>152</v>
      </c>
      <c r="H37" s="158">
        <v>98</v>
      </c>
      <c r="I37" s="158">
        <v>216</v>
      </c>
      <c r="J37" s="158">
        <v>168</v>
      </c>
      <c r="K37" s="158">
        <v>240</v>
      </c>
      <c r="L37" s="158">
        <v>160</v>
      </c>
      <c r="M37" s="158">
        <v>344</v>
      </c>
      <c r="N37" s="158">
        <v>298</v>
      </c>
      <c r="O37" s="158">
        <v>213</v>
      </c>
      <c r="P37" s="158">
        <v>204</v>
      </c>
      <c r="Q37" s="158">
        <v>190</v>
      </c>
      <c r="R37" s="618"/>
      <c r="S37" s="2"/>
    </row>
    <row r="38" spans="1:19" ht="12" customHeight="1" x14ac:dyDescent="0.2">
      <c r="A38" s="2"/>
      <c r="B38" s="222"/>
      <c r="C38" s="475"/>
      <c r="D38" s="464" t="s">
        <v>131</v>
      </c>
      <c r="E38" s="148">
        <v>245</v>
      </c>
      <c r="F38" s="158">
        <v>174</v>
      </c>
      <c r="G38" s="158">
        <v>218</v>
      </c>
      <c r="H38" s="158">
        <v>106</v>
      </c>
      <c r="I38" s="158">
        <v>205</v>
      </c>
      <c r="J38" s="158">
        <v>273</v>
      </c>
      <c r="K38" s="158">
        <v>242</v>
      </c>
      <c r="L38" s="158">
        <v>229</v>
      </c>
      <c r="M38" s="158">
        <v>270</v>
      </c>
      <c r="N38" s="158">
        <v>358</v>
      </c>
      <c r="O38" s="158">
        <v>235</v>
      </c>
      <c r="P38" s="158">
        <v>241</v>
      </c>
      <c r="Q38" s="158">
        <v>241</v>
      </c>
      <c r="R38" s="618"/>
      <c r="S38" s="2"/>
    </row>
    <row r="39" spans="1:19" ht="15" customHeight="1" x14ac:dyDescent="0.2">
      <c r="A39" s="2"/>
      <c r="B39" s="222"/>
      <c r="C39" s="475"/>
      <c r="D39" s="470" t="s">
        <v>340</v>
      </c>
      <c r="E39" s="158">
        <v>475</v>
      </c>
      <c r="F39" s="158">
        <v>533</v>
      </c>
      <c r="G39" s="158">
        <v>587</v>
      </c>
      <c r="H39" s="158">
        <v>678</v>
      </c>
      <c r="I39" s="158">
        <v>964</v>
      </c>
      <c r="J39" s="158">
        <v>567</v>
      </c>
      <c r="K39" s="158">
        <v>1123</v>
      </c>
      <c r="L39" s="158">
        <v>1075</v>
      </c>
      <c r="M39" s="158">
        <v>1296</v>
      </c>
      <c r="N39" s="158">
        <v>554</v>
      </c>
      <c r="O39" s="158">
        <v>435</v>
      </c>
      <c r="P39" s="158">
        <v>557</v>
      </c>
      <c r="Q39" s="158">
        <v>395</v>
      </c>
      <c r="R39" s="618"/>
      <c r="S39" s="2"/>
    </row>
    <row r="40" spans="1:19" ht="12" customHeight="1" x14ac:dyDescent="0.2">
      <c r="A40" s="2"/>
      <c r="B40" s="222"/>
      <c r="C40" s="475"/>
      <c r="D40" s="470" t="s">
        <v>215</v>
      </c>
      <c r="E40" s="158">
        <v>2923</v>
      </c>
      <c r="F40" s="158">
        <v>2731</v>
      </c>
      <c r="G40" s="158">
        <v>2459</v>
      </c>
      <c r="H40" s="158">
        <v>1338</v>
      </c>
      <c r="I40" s="158">
        <v>2903</v>
      </c>
      <c r="J40" s="158">
        <v>3592</v>
      </c>
      <c r="K40" s="158">
        <v>4086</v>
      </c>
      <c r="L40" s="158">
        <v>2249</v>
      </c>
      <c r="M40" s="158">
        <v>4385</v>
      </c>
      <c r="N40" s="158">
        <v>3927</v>
      </c>
      <c r="O40" s="158">
        <v>3496</v>
      </c>
      <c r="P40" s="158">
        <v>2443</v>
      </c>
      <c r="Q40" s="158">
        <v>3629</v>
      </c>
      <c r="R40" s="618"/>
      <c r="S40" s="2"/>
    </row>
    <row r="41" spans="1:19" ht="12" customHeight="1" x14ac:dyDescent="0.2">
      <c r="A41" s="2"/>
      <c r="B41" s="222"/>
      <c r="C41" s="475"/>
      <c r="D41" s="470" t="s">
        <v>163</v>
      </c>
      <c r="E41" s="158">
        <v>7760</v>
      </c>
      <c r="F41" s="158">
        <v>6180</v>
      </c>
      <c r="G41" s="158">
        <v>5278</v>
      </c>
      <c r="H41" s="158">
        <v>3950</v>
      </c>
      <c r="I41" s="158">
        <v>7359</v>
      </c>
      <c r="J41" s="158">
        <v>9905</v>
      </c>
      <c r="K41" s="158">
        <v>10682</v>
      </c>
      <c r="L41" s="158">
        <v>7651</v>
      </c>
      <c r="M41" s="158">
        <v>11391</v>
      </c>
      <c r="N41" s="158">
        <v>9198</v>
      </c>
      <c r="O41" s="158">
        <v>7549</v>
      </c>
      <c r="P41" s="158">
        <v>7442</v>
      </c>
      <c r="Q41" s="158">
        <v>7963</v>
      </c>
      <c r="R41" s="618"/>
      <c r="S41" s="2"/>
    </row>
    <row r="42" spans="1:19" ht="11.25" customHeight="1" x14ac:dyDescent="0.2">
      <c r="A42" s="2"/>
      <c r="B42" s="222"/>
      <c r="C42" s="475"/>
      <c r="D42" s="470" t="s">
        <v>216</v>
      </c>
      <c r="E42" s="783">
        <v>0</v>
      </c>
      <c r="F42" s="782">
        <v>1</v>
      </c>
      <c r="G42" s="782">
        <v>0</v>
      </c>
      <c r="H42" s="782">
        <v>0</v>
      </c>
      <c r="I42" s="782">
        <v>0</v>
      </c>
      <c r="J42" s="782">
        <v>0</v>
      </c>
      <c r="K42" s="782">
        <v>1</v>
      </c>
      <c r="L42" s="782">
        <v>2</v>
      </c>
      <c r="M42" s="782">
        <v>2</v>
      </c>
      <c r="N42" s="782">
        <v>1</v>
      </c>
      <c r="O42" s="782">
        <v>2</v>
      </c>
      <c r="P42" s="782">
        <v>2</v>
      </c>
      <c r="Q42" s="782">
        <v>0</v>
      </c>
      <c r="R42" s="618"/>
      <c r="S42" s="2"/>
    </row>
    <row r="43" spans="1:19" ht="15" customHeight="1" x14ac:dyDescent="0.2">
      <c r="A43" s="2"/>
      <c r="B43" s="222"/>
      <c r="C43" s="616" t="s">
        <v>290</v>
      </c>
      <c r="D43" s="616"/>
      <c r="E43" s="148"/>
      <c r="F43" s="148"/>
      <c r="G43" s="158"/>
      <c r="H43" s="158"/>
      <c r="I43" s="158"/>
      <c r="J43" s="158"/>
      <c r="K43" s="158"/>
      <c r="L43" s="158"/>
      <c r="M43" s="158"/>
      <c r="N43" s="158"/>
      <c r="O43" s="158"/>
      <c r="P43" s="158"/>
      <c r="Q43" s="158"/>
      <c r="R43" s="618"/>
      <c r="S43" s="2"/>
    </row>
    <row r="44" spans="1:19" ht="12" customHeight="1" x14ac:dyDescent="0.2">
      <c r="A44" s="2"/>
      <c r="B44" s="222"/>
      <c r="C44" s="475"/>
      <c r="D44" s="734" t="s">
        <v>479</v>
      </c>
      <c r="E44" s="158">
        <v>1724</v>
      </c>
      <c r="F44" s="158">
        <v>1452</v>
      </c>
      <c r="G44" s="158">
        <v>1279</v>
      </c>
      <c r="H44" s="158">
        <v>741</v>
      </c>
      <c r="I44" s="158">
        <v>1898</v>
      </c>
      <c r="J44" s="158">
        <v>1267</v>
      </c>
      <c r="K44" s="158">
        <v>1650</v>
      </c>
      <c r="L44" s="158">
        <v>1209</v>
      </c>
      <c r="M44" s="158">
        <v>2175</v>
      </c>
      <c r="N44" s="158">
        <v>1930</v>
      </c>
      <c r="O44" s="158">
        <v>1816</v>
      </c>
      <c r="P44" s="158">
        <v>2436</v>
      </c>
      <c r="Q44" s="158">
        <v>1729</v>
      </c>
      <c r="R44" s="618"/>
      <c r="S44" s="2"/>
    </row>
    <row r="45" spans="1:19" ht="12" customHeight="1" x14ac:dyDescent="0.2">
      <c r="A45" s="2"/>
      <c r="B45" s="222"/>
      <c r="C45" s="475"/>
      <c r="D45" s="734" t="s">
        <v>665</v>
      </c>
      <c r="E45" s="158">
        <v>1547</v>
      </c>
      <c r="F45" s="158">
        <v>325</v>
      </c>
      <c r="G45" s="158">
        <v>275</v>
      </c>
      <c r="H45" s="158">
        <v>203</v>
      </c>
      <c r="I45" s="158">
        <v>544</v>
      </c>
      <c r="J45" s="158">
        <v>397</v>
      </c>
      <c r="K45" s="158">
        <v>633</v>
      </c>
      <c r="L45" s="158">
        <v>529</v>
      </c>
      <c r="M45" s="158">
        <v>666</v>
      </c>
      <c r="N45" s="158">
        <v>511</v>
      </c>
      <c r="O45" s="158">
        <v>337</v>
      </c>
      <c r="P45" s="158">
        <v>401</v>
      </c>
      <c r="Q45" s="158">
        <v>1271</v>
      </c>
      <c r="R45" s="618"/>
      <c r="S45" s="2"/>
    </row>
    <row r="46" spans="1:19" ht="12" customHeight="1" x14ac:dyDescent="0.2">
      <c r="A46" s="2"/>
      <c r="B46" s="222"/>
      <c r="C46" s="475"/>
      <c r="D46" s="734" t="s">
        <v>481</v>
      </c>
      <c r="E46" s="158">
        <v>915</v>
      </c>
      <c r="F46" s="158">
        <v>609</v>
      </c>
      <c r="G46" s="158">
        <v>529</v>
      </c>
      <c r="H46" s="158">
        <v>424</v>
      </c>
      <c r="I46" s="158">
        <v>858</v>
      </c>
      <c r="J46" s="158">
        <v>1465</v>
      </c>
      <c r="K46" s="158">
        <v>1559</v>
      </c>
      <c r="L46" s="158">
        <v>1237</v>
      </c>
      <c r="M46" s="158">
        <v>1735</v>
      </c>
      <c r="N46" s="158">
        <v>1299</v>
      </c>
      <c r="O46" s="158">
        <v>809</v>
      </c>
      <c r="P46" s="158">
        <v>678</v>
      </c>
      <c r="Q46" s="158">
        <v>956</v>
      </c>
      <c r="R46" s="618"/>
      <c r="S46" s="2"/>
    </row>
    <row r="47" spans="1:19" ht="12" customHeight="1" x14ac:dyDescent="0.2">
      <c r="A47" s="2"/>
      <c r="B47" s="222"/>
      <c r="C47" s="475"/>
      <c r="D47" s="734" t="s">
        <v>478</v>
      </c>
      <c r="E47" s="158">
        <v>639</v>
      </c>
      <c r="F47" s="158">
        <v>820</v>
      </c>
      <c r="G47" s="158">
        <v>554</v>
      </c>
      <c r="H47" s="158">
        <v>396</v>
      </c>
      <c r="I47" s="158">
        <v>502</v>
      </c>
      <c r="J47" s="158">
        <v>1195</v>
      </c>
      <c r="K47" s="158">
        <v>971</v>
      </c>
      <c r="L47" s="158">
        <v>739</v>
      </c>
      <c r="M47" s="158">
        <v>1228</v>
      </c>
      <c r="N47" s="158">
        <v>1047</v>
      </c>
      <c r="O47" s="158">
        <v>774</v>
      </c>
      <c r="P47" s="158">
        <v>748</v>
      </c>
      <c r="Q47" s="158">
        <v>807</v>
      </c>
      <c r="R47" s="618"/>
      <c r="S47" s="2"/>
    </row>
    <row r="48" spans="1:19" ht="12" customHeight="1" x14ac:dyDescent="0.2">
      <c r="A48" s="2"/>
      <c r="B48" s="222"/>
      <c r="C48" s="475"/>
      <c r="D48" s="734" t="s">
        <v>482</v>
      </c>
      <c r="E48" s="158">
        <v>629</v>
      </c>
      <c r="F48" s="158">
        <v>577</v>
      </c>
      <c r="G48" s="158">
        <v>500</v>
      </c>
      <c r="H48" s="158">
        <v>338</v>
      </c>
      <c r="I48" s="158">
        <v>555</v>
      </c>
      <c r="J48" s="158">
        <v>664</v>
      </c>
      <c r="K48" s="158">
        <v>861</v>
      </c>
      <c r="L48" s="158">
        <v>486</v>
      </c>
      <c r="M48" s="158">
        <v>924</v>
      </c>
      <c r="N48" s="158">
        <v>906</v>
      </c>
      <c r="O48" s="158">
        <v>964</v>
      </c>
      <c r="P48" s="158">
        <v>551</v>
      </c>
      <c r="Q48" s="158">
        <v>663</v>
      </c>
      <c r="R48" s="618"/>
      <c r="S48" s="2"/>
    </row>
    <row r="49" spans="1:22" ht="15" customHeight="1" x14ac:dyDescent="0.2">
      <c r="A49" s="2"/>
      <c r="B49" s="222"/>
      <c r="C49" s="1547" t="s">
        <v>218</v>
      </c>
      <c r="D49" s="1547"/>
      <c r="E49" s="473">
        <f t="shared" ref="E49:P49" si="0">+E31/E8*100</f>
        <v>17.04708650349864</v>
      </c>
      <c r="F49" s="473">
        <f t="shared" si="0"/>
        <v>16.203743416425056</v>
      </c>
      <c r="G49" s="473">
        <f t="shared" si="0"/>
        <v>14.292091617732908</v>
      </c>
      <c r="H49" s="473">
        <f t="shared" si="0"/>
        <v>12.960549183176919</v>
      </c>
      <c r="I49" s="473">
        <f t="shared" si="0"/>
        <v>18.865324505091923</v>
      </c>
      <c r="J49" s="473">
        <f t="shared" si="0"/>
        <v>31.997087864585705</v>
      </c>
      <c r="K49" s="473">
        <f t="shared" si="0"/>
        <v>31.253933291378228</v>
      </c>
      <c r="L49" s="473">
        <f t="shared" si="0"/>
        <v>29.112077653423857</v>
      </c>
      <c r="M49" s="473">
        <f t="shared" si="0"/>
        <v>39.184816285314298</v>
      </c>
      <c r="N49" s="473">
        <f t="shared" si="0"/>
        <v>33.199048682230739</v>
      </c>
      <c r="O49" s="473">
        <f t="shared" si="0"/>
        <v>26.483681236304925</v>
      </c>
      <c r="P49" s="473">
        <f t="shared" si="0"/>
        <v>24.518734153441638</v>
      </c>
      <c r="Q49" s="473">
        <f>+Q31/Q8*100</f>
        <v>20.35593594511522</v>
      </c>
      <c r="R49" s="618"/>
      <c r="S49" s="2"/>
    </row>
    <row r="50" spans="1:22" ht="11.25" customHeight="1" thickBot="1" x14ac:dyDescent="0.25">
      <c r="A50" s="2"/>
      <c r="B50" s="222"/>
      <c r="C50" s="560"/>
      <c r="D50" s="618"/>
      <c r="E50" s="614"/>
      <c r="F50" s="614"/>
      <c r="G50" s="614"/>
      <c r="H50" s="614"/>
      <c r="I50" s="614"/>
      <c r="J50" s="614"/>
      <c r="K50" s="614"/>
      <c r="L50" s="614"/>
      <c r="M50" s="614"/>
      <c r="N50" s="614"/>
      <c r="O50" s="614"/>
      <c r="P50" s="614"/>
      <c r="Q50" s="537"/>
      <c r="R50" s="618"/>
      <c r="S50" s="2"/>
    </row>
    <row r="51" spans="1:22" s="7" customFormat="1" ht="13.5" customHeight="1" thickBot="1" x14ac:dyDescent="0.25">
      <c r="A51" s="6"/>
      <c r="B51" s="221"/>
      <c r="C51" s="396" t="s">
        <v>219</v>
      </c>
      <c r="D51" s="539"/>
      <c r="E51" s="557"/>
      <c r="F51" s="557"/>
      <c r="G51" s="557"/>
      <c r="H51" s="557"/>
      <c r="I51" s="557"/>
      <c r="J51" s="557"/>
      <c r="K51" s="557"/>
      <c r="L51" s="557"/>
      <c r="M51" s="557"/>
      <c r="N51" s="557"/>
      <c r="O51" s="557"/>
      <c r="P51" s="557"/>
      <c r="Q51" s="558"/>
      <c r="R51" s="618"/>
      <c r="S51" s="6"/>
    </row>
    <row r="52" spans="1:22" ht="9.75" customHeight="1" x14ac:dyDescent="0.2">
      <c r="A52" s="2"/>
      <c r="B52" s="222"/>
      <c r="C52" s="617" t="s">
        <v>78</v>
      </c>
      <c r="D52" s="561"/>
      <c r="E52" s="556"/>
      <c r="F52" s="556"/>
      <c r="G52" s="556"/>
      <c r="H52" s="556"/>
      <c r="I52" s="556"/>
      <c r="J52" s="556"/>
      <c r="K52" s="556"/>
      <c r="L52" s="556"/>
      <c r="M52" s="556"/>
      <c r="N52" s="556"/>
      <c r="O52" s="556"/>
      <c r="P52" s="556"/>
      <c r="Q52" s="559"/>
      <c r="R52" s="618"/>
      <c r="S52" s="2"/>
    </row>
    <row r="53" spans="1:22" ht="15" customHeight="1" x14ac:dyDescent="0.2">
      <c r="A53" s="2"/>
      <c r="B53" s="222"/>
      <c r="C53" s="1547" t="s">
        <v>68</v>
      </c>
      <c r="D53" s="1547"/>
      <c r="E53" s="541">
        <v>7925</v>
      </c>
      <c r="F53" s="542">
        <v>6456</v>
      </c>
      <c r="G53" s="542">
        <v>5818</v>
      </c>
      <c r="H53" s="542">
        <v>4875</v>
      </c>
      <c r="I53" s="542">
        <v>6863</v>
      </c>
      <c r="J53" s="542">
        <v>6209</v>
      </c>
      <c r="K53" s="542">
        <v>9180</v>
      </c>
      <c r="L53" s="542">
        <v>7817</v>
      </c>
      <c r="M53" s="542">
        <v>8829</v>
      </c>
      <c r="N53" s="542">
        <v>8083</v>
      </c>
      <c r="O53" s="542">
        <v>6946</v>
      </c>
      <c r="P53" s="542">
        <v>7019</v>
      </c>
      <c r="Q53" s="542">
        <v>7960</v>
      </c>
      <c r="R53" s="618"/>
      <c r="S53" s="2"/>
    </row>
    <row r="54" spans="1:22" ht="11.25" customHeight="1" x14ac:dyDescent="0.2">
      <c r="A54" s="2"/>
      <c r="B54" s="222"/>
      <c r="C54" s="475"/>
      <c r="D54" s="93" t="s">
        <v>340</v>
      </c>
      <c r="E54" s="149">
        <v>301</v>
      </c>
      <c r="F54" s="177">
        <v>185</v>
      </c>
      <c r="G54" s="177">
        <v>322</v>
      </c>
      <c r="H54" s="177">
        <v>561</v>
      </c>
      <c r="I54" s="158">
        <v>362</v>
      </c>
      <c r="J54" s="158">
        <v>235</v>
      </c>
      <c r="K54" s="158">
        <v>450</v>
      </c>
      <c r="L54" s="158">
        <v>761</v>
      </c>
      <c r="M54" s="158">
        <v>915</v>
      </c>
      <c r="N54" s="158">
        <v>241</v>
      </c>
      <c r="O54" s="158">
        <v>196</v>
      </c>
      <c r="P54" s="158">
        <v>287</v>
      </c>
      <c r="Q54" s="158">
        <v>203</v>
      </c>
      <c r="R54" s="618"/>
      <c r="S54" s="2"/>
    </row>
    <row r="55" spans="1:22" ht="11.25" customHeight="1" x14ac:dyDescent="0.2">
      <c r="A55" s="2"/>
      <c r="B55" s="222"/>
      <c r="C55" s="475"/>
      <c r="D55" s="93" t="s">
        <v>215</v>
      </c>
      <c r="E55" s="149">
        <v>1741</v>
      </c>
      <c r="F55" s="177">
        <v>1774</v>
      </c>
      <c r="G55" s="177">
        <v>1518</v>
      </c>
      <c r="H55" s="177">
        <v>1020</v>
      </c>
      <c r="I55" s="158">
        <v>1621</v>
      </c>
      <c r="J55" s="158">
        <v>1683</v>
      </c>
      <c r="K55" s="158">
        <v>2488</v>
      </c>
      <c r="L55" s="158">
        <v>1609</v>
      </c>
      <c r="M55" s="158">
        <v>2035</v>
      </c>
      <c r="N55" s="158">
        <v>1935</v>
      </c>
      <c r="O55" s="158">
        <v>1815</v>
      </c>
      <c r="P55" s="158">
        <v>1340</v>
      </c>
      <c r="Q55" s="158">
        <v>2136</v>
      </c>
      <c r="R55" s="618"/>
      <c r="S55" s="2"/>
    </row>
    <row r="56" spans="1:22" ht="11.25" customHeight="1" x14ac:dyDescent="0.2">
      <c r="A56" s="2"/>
      <c r="B56" s="222"/>
      <c r="C56" s="475"/>
      <c r="D56" s="93" t="s">
        <v>163</v>
      </c>
      <c r="E56" s="149">
        <v>5883</v>
      </c>
      <c r="F56" s="177">
        <v>4496</v>
      </c>
      <c r="G56" s="177">
        <v>3978</v>
      </c>
      <c r="H56" s="177">
        <v>3294</v>
      </c>
      <c r="I56" s="158">
        <v>4880</v>
      </c>
      <c r="J56" s="158">
        <v>4291</v>
      </c>
      <c r="K56" s="158">
        <v>6242</v>
      </c>
      <c r="L56" s="158">
        <v>5445</v>
      </c>
      <c r="M56" s="158">
        <v>5876</v>
      </c>
      <c r="N56" s="158">
        <v>5906</v>
      </c>
      <c r="O56" s="158">
        <v>4934</v>
      </c>
      <c r="P56" s="158">
        <v>5392</v>
      </c>
      <c r="Q56" s="158">
        <v>5621</v>
      </c>
      <c r="R56" s="618"/>
      <c r="S56" s="2"/>
    </row>
    <row r="57" spans="1:22" ht="11.25" customHeight="1" x14ac:dyDescent="0.2">
      <c r="A57" s="2"/>
      <c r="B57" s="222"/>
      <c r="C57" s="475"/>
      <c r="D57" s="93" t="s">
        <v>216</v>
      </c>
      <c r="E57" s="783">
        <v>0</v>
      </c>
      <c r="F57" s="782">
        <v>1</v>
      </c>
      <c r="G57" s="782">
        <v>0</v>
      </c>
      <c r="H57" s="782">
        <v>0</v>
      </c>
      <c r="I57" s="782">
        <v>0</v>
      </c>
      <c r="J57" s="782">
        <v>0</v>
      </c>
      <c r="K57" s="782">
        <v>0</v>
      </c>
      <c r="L57" s="782">
        <v>2</v>
      </c>
      <c r="M57" s="782">
        <v>3</v>
      </c>
      <c r="N57" s="782">
        <v>1</v>
      </c>
      <c r="O57" s="782">
        <v>1</v>
      </c>
      <c r="P57" s="782">
        <v>0</v>
      </c>
      <c r="Q57" s="782">
        <v>0</v>
      </c>
      <c r="R57" s="618"/>
      <c r="S57" s="2"/>
      <c r="V57" s="536"/>
    </row>
    <row r="58" spans="1:22" ht="12.75" hidden="1" customHeight="1" x14ac:dyDescent="0.2">
      <c r="A58" s="2"/>
      <c r="B58" s="222"/>
      <c r="C58" s="475"/>
      <c r="D58" s="201" t="s">
        <v>187</v>
      </c>
      <c r="E58" s="148">
        <v>2382</v>
      </c>
      <c r="F58" s="158">
        <v>1991</v>
      </c>
      <c r="G58" s="158">
        <v>1657</v>
      </c>
      <c r="H58" s="158">
        <v>1585</v>
      </c>
      <c r="I58" s="158">
        <v>1669</v>
      </c>
      <c r="J58" s="158">
        <v>1918</v>
      </c>
      <c r="K58" s="158">
        <v>2306</v>
      </c>
      <c r="L58" s="158">
        <v>1606</v>
      </c>
      <c r="M58" s="158">
        <v>2487</v>
      </c>
      <c r="N58" s="158">
        <v>2409</v>
      </c>
      <c r="O58" s="158">
        <v>1883</v>
      </c>
      <c r="P58" s="158">
        <v>1569</v>
      </c>
      <c r="Q58" s="158">
        <v>2421</v>
      </c>
      <c r="R58" s="618"/>
      <c r="S58" s="2"/>
    </row>
    <row r="59" spans="1:22" ht="12.75" hidden="1" customHeight="1" x14ac:dyDescent="0.2">
      <c r="A59" s="2"/>
      <c r="B59" s="222"/>
      <c r="C59" s="475"/>
      <c r="D59" s="201" t="s">
        <v>188</v>
      </c>
      <c r="E59" s="148">
        <v>3290</v>
      </c>
      <c r="F59" s="158">
        <v>2557</v>
      </c>
      <c r="G59" s="158">
        <v>2146</v>
      </c>
      <c r="H59" s="158">
        <v>1622</v>
      </c>
      <c r="I59" s="158">
        <v>2900</v>
      </c>
      <c r="J59" s="158">
        <v>2024</v>
      </c>
      <c r="K59" s="158">
        <v>3124</v>
      </c>
      <c r="L59" s="158">
        <v>2499</v>
      </c>
      <c r="M59" s="158">
        <v>3076</v>
      </c>
      <c r="N59" s="158">
        <v>2828</v>
      </c>
      <c r="O59" s="158">
        <v>2522</v>
      </c>
      <c r="P59" s="158">
        <v>3054</v>
      </c>
      <c r="Q59" s="158">
        <v>3073</v>
      </c>
      <c r="R59" s="618"/>
      <c r="S59" s="2"/>
    </row>
    <row r="60" spans="1:22" ht="12.75" hidden="1" customHeight="1" x14ac:dyDescent="0.2">
      <c r="A60" s="2"/>
      <c r="B60" s="222"/>
      <c r="C60" s="475"/>
      <c r="D60" s="201" t="s">
        <v>59</v>
      </c>
      <c r="E60" s="148">
        <v>1042</v>
      </c>
      <c r="F60" s="158">
        <v>797</v>
      </c>
      <c r="G60" s="158">
        <v>755</v>
      </c>
      <c r="H60" s="158">
        <v>718</v>
      </c>
      <c r="I60" s="158">
        <v>938</v>
      </c>
      <c r="J60" s="158">
        <v>723</v>
      </c>
      <c r="K60" s="158">
        <v>1340</v>
      </c>
      <c r="L60" s="158">
        <v>930</v>
      </c>
      <c r="M60" s="158">
        <v>998</v>
      </c>
      <c r="N60" s="158">
        <v>1015</v>
      </c>
      <c r="O60" s="158">
        <v>1031</v>
      </c>
      <c r="P60" s="158">
        <v>949</v>
      </c>
      <c r="Q60" s="158">
        <v>1190</v>
      </c>
      <c r="R60" s="618"/>
      <c r="S60" s="2"/>
    </row>
    <row r="61" spans="1:22" ht="12.75" hidden="1" customHeight="1" x14ac:dyDescent="0.2">
      <c r="A61" s="2"/>
      <c r="B61" s="222"/>
      <c r="C61" s="475"/>
      <c r="D61" s="201" t="s">
        <v>190</v>
      </c>
      <c r="E61" s="148">
        <v>732</v>
      </c>
      <c r="F61" s="158">
        <v>649</v>
      </c>
      <c r="G61" s="158">
        <v>766</v>
      </c>
      <c r="H61" s="158">
        <v>599</v>
      </c>
      <c r="I61" s="158">
        <v>862</v>
      </c>
      <c r="J61" s="158">
        <v>720</v>
      </c>
      <c r="K61" s="158">
        <v>1040</v>
      </c>
      <c r="L61" s="158">
        <v>1291</v>
      </c>
      <c r="M61" s="158">
        <v>1022</v>
      </c>
      <c r="N61" s="158">
        <v>904</v>
      </c>
      <c r="O61" s="158">
        <v>907</v>
      </c>
      <c r="P61" s="158">
        <v>868</v>
      </c>
      <c r="Q61" s="158">
        <v>793</v>
      </c>
      <c r="R61" s="618"/>
      <c r="S61" s="2"/>
    </row>
    <row r="62" spans="1:22" ht="12.75" hidden="1" customHeight="1" x14ac:dyDescent="0.2">
      <c r="A62" s="2"/>
      <c r="B62" s="222"/>
      <c r="C62" s="475"/>
      <c r="D62" s="201" t="s">
        <v>191</v>
      </c>
      <c r="E62" s="148">
        <v>235</v>
      </c>
      <c r="F62" s="158">
        <v>199</v>
      </c>
      <c r="G62" s="158">
        <v>201</v>
      </c>
      <c r="H62" s="158">
        <v>200</v>
      </c>
      <c r="I62" s="158">
        <v>273</v>
      </c>
      <c r="J62" s="158">
        <v>562</v>
      </c>
      <c r="K62" s="158">
        <v>1080</v>
      </c>
      <c r="L62" s="158">
        <v>1274</v>
      </c>
      <c r="M62" s="158">
        <v>942</v>
      </c>
      <c r="N62" s="158">
        <v>555</v>
      </c>
      <c r="O62" s="158">
        <v>301</v>
      </c>
      <c r="P62" s="158">
        <v>303</v>
      </c>
      <c r="Q62" s="158">
        <v>256</v>
      </c>
      <c r="R62" s="618"/>
      <c r="S62" s="2"/>
    </row>
    <row r="63" spans="1:22" ht="12.75" hidden="1" customHeight="1" x14ac:dyDescent="0.2">
      <c r="A63" s="2"/>
      <c r="B63" s="222"/>
      <c r="C63" s="475"/>
      <c r="D63" s="201" t="s">
        <v>130</v>
      </c>
      <c r="E63" s="148">
        <v>112</v>
      </c>
      <c r="F63" s="158">
        <v>118</v>
      </c>
      <c r="G63" s="158">
        <v>155</v>
      </c>
      <c r="H63" s="158">
        <v>74</v>
      </c>
      <c r="I63" s="158">
        <v>122</v>
      </c>
      <c r="J63" s="158">
        <v>110</v>
      </c>
      <c r="K63" s="158">
        <v>167</v>
      </c>
      <c r="L63" s="158">
        <v>115</v>
      </c>
      <c r="M63" s="158">
        <v>168</v>
      </c>
      <c r="N63" s="158">
        <v>186</v>
      </c>
      <c r="O63" s="158">
        <v>183</v>
      </c>
      <c r="P63" s="158">
        <v>158</v>
      </c>
      <c r="Q63" s="158">
        <v>111</v>
      </c>
      <c r="R63" s="618"/>
      <c r="S63" s="2"/>
    </row>
    <row r="64" spans="1:22" ht="12.75" hidden="1" customHeight="1" x14ac:dyDescent="0.2">
      <c r="A64" s="2"/>
      <c r="B64" s="222"/>
      <c r="C64" s="475"/>
      <c r="D64" s="201" t="s">
        <v>131</v>
      </c>
      <c r="E64" s="148">
        <v>132</v>
      </c>
      <c r="F64" s="158">
        <v>145</v>
      </c>
      <c r="G64" s="158">
        <v>138</v>
      </c>
      <c r="H64" s="158">
        <v>77</v>
      </c>
      <c r="I64" s="158">
        <v>99</v>
      </c>
      <c r="J64" s="158">
        <v>152</v>
      </c>
      <c r="K64" s="158">
        <v>123</v>
      </c>
      <c r="L64" s="158">
        <v>102</v>
      </c>
      <c r="M64" s="158">
        <v>136</v>
      </c>
      <c r="N64" s="158">
        <v>186</v>
      </c>
      <c r="O64" s="158">
        <v>119</v>
      </c>
      <c r="P64" s="158">
        <v>118</v>
      </c>
      <c r="Q64" s="158">
        <v>116</v>
      </c>
      <c r="R64" s="618"/>
      <c r="S64" s="2"/>
    </row>
    <row r="65" spans="1:19" ht="15" customHeight="1" x14ac:dyDescent="0.2">
      <c r="A65" s="2"/>
      <c r="B65" s="222"/>
      <c r="C65" s="1547" t="s">
        <v>220</v>
      </c>
      <c r="D65" s="1547"/>
      <c r="E65" s="473">
        <f t="shared" ref="E65:P65" si="1">+E53/E31*100</f>
        <v>71.025273346477874</v>
      </c>
      <c r="F65" s="473">
        <f t="shared" si="1"/>
        <v>68.353626257278989</v>
      </c>
      <c r="G65" s="473">
        <f t="shared" si="1"/>
        <v>69.894281595386829</v>
      </c>
      <c r="H65" s="473">
        <f t="shared" si="1"/>
        <v>81.713040563191413</v>
      </c>
      <c r="I65" s="473">
        <f t="shared" si="1"/>
        <v>61.134865490824872</v>
      </c>
      <c r="J65" s="473">
        <f t="shared" si="1"/>
        <v>44.148179749715588</v>
      </c>
      <c r="K65" s="473">
        <f t="shared" si="1"/>
        <v>57.764913163856022</v>
      </c>
      <c r="L65" s="473">
        <f t="shared" si="1"/>
        <v>71.212535301084088</v>
      </c>
      <c r="M65" s="473">
        <f t="shared" si="1"/>
        <v>51.710202647299987</v>
      </c>
      <c r="N65" s="473">
        <f t="shared" si="1"/>
        <v>59.086257309941523</v>
      </c>
      <c r="O65" s="473">
        <f t="shared" si="1"/>
        <v>60.494687336700927</v>
      </c>
      <c r="P65" s="473">
        <f t="shared" si="1"/>
        <v>67.206051321332822</v>
      </c>
      <c r="Q65" s="473">
        <f>+Q53/Q31*100</f>
        <v>66.405272378409947</v>
      </c>
      <c r="R65" s="618"/>
      <c r="S65" s="2"/>
    </row>
    <row r="66" spans="1:19" ht="11.25" customHeight="1" x14ac:dyDescent="0.2">
      <c r="A66" s="2"/>
      <c r="B66" s="222"/>
      <c r="C66" s="475"/>
      <c r="D66" s="464" t="s">
        <v>187</v>
      </c>
      <c r="E66" s="178">
        <f t="shared" ref="E66:Q72" si="2">+E58/E32*100</f>
        <v>70.556872037914701</v>
      </c>
      <c r="F66" s="178">
        <f t="shared" si="2"/>
        <v>67.422959701997968</v>
      </c>
      <c r="G66" s="178">
        <f t="shared" si="2"/>
        <v>64.524922118380061</v>
      </c>
      <c r="H66" s="178">
        <f t="shared" si="2"/>
        <v>95.654797827398923</v>
      </c>
      <c r="I66" s="178">
        <f t="shared" si="2"/>
        <v>55.28320635972176</v>
      </c>
      <c r="J66" s="178">
        <f t="shared" si="2"/>
        <v>44.939081537019682</v>
      </c>
      <c r="K66" s="178">
        <f t="shared" si="2"/>
        <v>57.837973413594177</v>
      </c>
      <c r="L66" s="178">
        <f t="shared" si="2"/>
        <v>71.728450200982579</v>
      </c>
      <c r="M66" s="178">
        <f t="shared" si="2"/>
        <v>47.048808172531217</v>
      </c>
      <c r="N66" s="178">
        <f t="shared" si="2"/>
        <v>60.375939849624061</v>
      </c>
      <c r="O66" s="178">
        <f t="shared" si="2"/>
        <v>59.456899273760655</v>
      </c>
      <c r="P66" s="178">
        <f t="shared" si="2"/>
        <v>66.230476994512458</v>
      </c>
      <c r="Q66" s="178">
        <f>+Q58/Q32*100</f>
        <v>70.052083333333343</v>
      </c>
      <c r="R66" s="618"/>
      <c r="S66" s="150"/>
    </row>
    <row r="67" spans="1:19" ht="11.25" customHeight="1" x14ac:dyDescent="0.2">
      <c r="A67" s="2"/>
      <c r="B67" s="222"/>
      <c r="C67" s="475"/>
      <c r="D67" s="464" t="s">
        <v>188</v>
      </c>
      <c r="E67" s="178">
        <f t="shared" si="2"/>
        <v>77.393554457774641</v>
      </c>
      <c r="F67" s="178">
        <f t="shared" si="2"/>
        <v>75.606150206978114</v>
      </c>
      <c r="G67" s="178">
        <f t="shared" si="2"/>
        <v>77.083333333333343</v>
      </c>
      <c r="H67" s="178">
        <f t="shared" si="2"/>
        <v>71.674768007070256</v>
      </c>
      <c r="I67" s="178">
        <f t="shared" si="2"/>
        <v>72.103431128791655</v>
      </c>
      <c r="J67" s="178">
        <f t="shared" si="2"/>
        <v>53.02593659942363</v>
      </c>
      <c r="K67" s="178">
        <f t="shared" si="2"/>
        <v>56.025824964131999</v>
      </c>
      <c r="L67" s="178">
        <f t="shared" si="2"/>
        <v>76.72704943199264</v>
      </c>
      <c r="M67" s="178">
        <f t="shared" si="2"/>
        <v>59.65865011636928</v>
      </c>
      <c r="N67" s="178">
        <f t="shared" si="2"/>
        <v>64.936854190585535</v>
      </c>
      <c r="O67" s="178">
        <f t="shared" si="2"/>
        <v>69.20965971459934</v>
      </c>
      <c r="P67" s="178">
        <f t="shared" si="2"/>
        <v>72.940052543587299</v>
      </c>
      <c r="Q67" s="178">
        <f t="shared" si="2"/>
        <v>70.320366132723109</v>
      </c>
      <c r="R67" s="618"/>
      <c r="S67" s="150"/>
    </row>
    <row r="68" spans="1:19" ht="11.25" customHeight="1" x14ac:dyDescent="0.2">
      <c r="A68" s="2"/>
      <c r="B68" s="222"/>
      <c r="C68" s="475"/>
      <c r="D68" s="464" t="s">
        <v>59</v>
      </c>
      <c r="E68" s="178">
        <f t="shared" si="2"/>
        <v>63.459196102314252</v>
      </c>
      <c r="F68" s="178">
        <f t="shared" si="2"/>
        <v>61.119631901840485</v>
      </c>
      <c r="G68" s="178">
        <f t="shared" si="2"/>
        <v>64.529914529914535</v>
      </c>
      <c r="H68" s="178">
        <f t="shared" si="2"/>
        <v>81.221719457013577</v>
      </c>
      <c r="I68" s="178">
        <f t="shared" si="2"/>
        <v>60.360360360360367</v>
      </c>
      <c r="J68" s="178">
        <f t="shared" si="2"/>
        <v>32.893539581437672</v>
      </c>
      <c r="K68" s="178">
        <f t="shared" si="2"/>
        <v>60.578661844484628</v>
      </c>
      <c r="L68" s="178">
        <f t="shared" si="2"/>
        <v>68.939955522609338</v>
      </c>
      <c r="M68" s="178">
        <f t="shared" si="2"/>
        <v>40.355843105539826</v>
      </c>
      <c r="N68" s="178">
        <f t="shared" si="2"/>
        <v>50.272412085190687</v>
      </c>
      <c r="O68" s="178">
        <f t="shared" si="2"/>
        <v>53.475103734439834</v>
      </c>
      <c r="P68" s="178">
        <f t="shared" si="2"/>
        <v>65.629322268326419</v>
      </c>
      <c r="Q68" s="178">
        <f t="shared" si="2"/>
        <v>64.047362755651235</v>
      </c>
      <c r="R68" s="618"/>
      <c r="S68" s="150"/>
    </row>
    <row r="69" spans="1:19" ht="11.25" customHeight="1" x14ac:dyDescent="0.2">
      <c r="A69" s="2"/>
      <c r="B69" s="222"/>
      <c r="C69" s="475"/>
      <c r="D69" s="464" t="s">
        <v>190</v>
      </c>
      <c r="E69" s="178">
        <f t="shared" si="2"/>
        <v>69.581749049429646</v>
      </c>
      <c r="F69" s="178">
        <f t="shared" si="2"/>
        <v>58.415841584158414</v>
      </c>
      <c r="G69" s="178">
        <f t="shared" si="2"/>
        <v>68.637992831541212</v>
      </c>
      <c r="H69" s="178">
        <f t="shared" si="2"/>
        <v>87.701317715959007</v>
      </c>
      <c r="I69" s="178">
        <f t="shared" si="2"/>
        <v>62.373371924746749</v>
      </c>
      <c r="J69" s="178">
        <f t="shared" si="2"/>
        <v>34.25309229305423</v>
      </c>
      <c r="K69" s="178">
        <f t="shared" si="2"/>
        <v>54.968287526427062</v>
      </c>
      <c r="L69" s="178">
        <f t="shared" si="2"/>
        <v>62.007684918347735</v>
      </c>
      <c r="M69" s="178">
        <f t="shared" si="2"/>
        <v>48.946360153256705</v>
      </c>
      <c r="N69" s="178">
        <f t="shared" si="2"/>
        <v>50.055370985603545</v>
      </c>
      <c r="O69" s="178">
        <f t="shared" si="2"/>
        <v>54.02025014889815</v>
      </c>
      <c r="P69" s="178">
        <f t="shared" si="2"/>
        <v>58.294157152451312</v>
      </c>
      <c r="Q69" s="178">
        <f t="shared" si="2"/>
        <v>61.188271604938272</v>
      </c>
      <c r="R69" s="618"/>
      <c r="S69" s="150"/>
    </row>
    <row r="70" spans="1:19" ht="11.25" customHeight="1" x14ac:dyDescent="0.2">
      <c r="A70" s="2"/>
      <c r="B70" s="222"/>
      <c r="C70" s="475"/>
      <c r="D70" s="464" t="s">
        <v>191</v>
      </c>
      <c r="E70" s="178">
        <f t="shared" si="2"/>
        <v>56.085918854415276</v>
      </c>
      <c r="F70" s="178">
        <f t="shared" si="2"/>
        <v>54.371584699453557</v>
      </c>
      <c r="G70" s="178">
        <f t="shared" si="2"/>
        <v>63.607594936708857</v>
      </c>
      <c r="H70" s="178">
        <f t="shared" si="2"/>
        <v>72.727272727272734</v>
      </c>
      <c r="I70" s="178">
        <f>+I62/I36*100</f>
        <v>32.971014492753625</v>
      </c>
      <c r="J70" s="178">
        <f t="shared" si="2"/>
        <v>45.395799676898221</v>
      </c>
      <c r="K70" s="178">
        <f t="shared" si="2"/>
        <v>61.962134251290877</v>
      </c>
      <c r="L70" s="178">
        <f t="shared" si="2"/>
        <v>76.700782661047555</v>
      </c>
      <c r="M70" s="178">
        <f t="shared" si="2"/>
        <v>64.653397391901166</v>
      </c>
      <c r="N70" s="178">
        <f t="shared" si="2"/>
        <v>64.988290398126466</v>
      </c>
      <c r="O70" s="178">
        <f t="shared" si="2"/>
        <v>48.863636363636367</v>
      </c>
      <c r="P70" s="178">
        <f t="shared" si="2"/>
        <v>59.645669291338585</v>
      </c>
      <c r="Q70" s="178">
        <f t="shared" si="2"/>
        <v>44.444444444444443</v>
      </c>
      <c r="R70" s="618"/>
      <c r="S70" s="150"/>
    </row>
    <row r="71" spans="1:19" ht="11.25" customHeight="1" x14ac:dyDescent="0.2">
      <c r="A71" s="2"/>
      <c r="B71" s="222"/>
      <c r="C71" s="475"/>
      <c r="D71" s="464" t="s">
        <v>130</v>
      </c>
      <c r="E71" s="178">
        <f t="shared" si="2"/>
        <v>64.739884393063591</v>
      </c>
      <c r="F71" s="178">
        <f t="shared" si="2"/>
        <v>76.129032258064512</v>
      </c>
      <c r="G71" s="178">
        <f t="shared" si="2"/>
        <v>101.9736842105263</v>
      </c>
      <c r="H71" s="178">
        <f t="shared" si="2"/>
        <v>75.510204081632651</v>
      </c>
      <c r="I71" s="178">
        <f t="shared" si="2"/>
        <v>56.481481481481474</v>
      </c>
      <c r="J71" s="178">
        <f t="shared" si="2"/>
        <v>65.476190476190482</v>
      </c>
      <c r="K71" s="178">
        <f t="shared" si="2"/>
        <v>69.583333333333329</v>
      </c>
      <c r="L71" s="178">
        <f t="shared" si="2"/>
        <v>71.875</v>
      </c>
      <c r="M71" s="178">
        <f t="shared" si="2"/>
        <v>48.837209302325576</v>
      </c>
      <c r="N71" s="178">
        <f t="shared" si="2"/>
        <v>62.416107382550337</v>
      </c>
      <c r="O71" s="178">
        <f t="shared" si="2"/>
        <v>85.91549295774648</v>
      </c>
      <c r="P71" s="178">
        <f t="shared" si="2"/>
        <v>77.450980392156865</v>
      </c>
      <c r="Q71" s="178">
        <f t="shared" si="2"/>
        <v>58.421052631578952</v>
      </c>
      <c r="R71" s="618"/>
      <c r="S71" s="150"/>
    </row>
    <row r="72" spans="1:19" ht="11.25" customHeight="1" x14ac:dyDescent="0.2">
      <c r="A72" s="2"/>
      <c r="B72" s="222"/>
      <c r="C72" s="475"/>
      <c r="D72" s="464" t="s">
        <v>131</v>
      </c>
      <c r="E72" s="178">
        <f t="shared" si="2"/>
        <v>53.877551020408163</v>
      </c>
      <c r="F72" s="178">
        <f t="shared" si="2"/>
        <v>83.333333333333343</v>
      </c>
      <c r="G72" s="178">
        <f t="shared" si="2"/>
        <v>63.302752293577981</v>
      </c>
      <c r="H72" s="178">
        <f t="shared" si="2"/>
        <v>72.641509433962256</v>
      </c>
      <c r="I72" s="178">
        <f t="shared" si="2"/>
        <v>48.292682926829265</v>
      </c>
      <c r="J72" s="178">
        <f t="shared" si="2"/>
        <v>55.677655677655679</v>
      </c>
      <c r="K72" s="178">
        <f t="shared" si="2"/>
        <v>50.826446280991732</v>
      </c>
      <c r="L72" s="178">
        <f t="shared" si="2"/>
        <v>44.541484716157207</v>
      </c>
      <c r="M72" s="178">
        <f t="shared" si="2"/>
        <v>50.370370370370367</v>
      </c>
      <c r="N72" s="178">
        <f t="shared" si="2"/>
        <v>51.955307262569825</v>
      </c>
      <c r="O72" s="178">
        <f t="shared" si="2"/>
        <v>50.638297872340424</v>
      </c>
      <c r="P72" s="178">
        <f t="shared" si="2"/>
        <v>48.962655601659748</v>
      </c>
      <c r="Q72" s="178">
        <f t="shared" si="2"/>
        <v>48.132780082987551</v>
      </c>
      <c r="R72" s="618"/>
      <c r="S72" s="150"/>
    </row>
    <row r="73" spans="1:19" s="536" customFormat="1" ht="20.25" customHeight="1" x14ac:dyDescent="0.2">
      <c r="A73" s="543"/>
      <c r="B73" s="544"/>
      <c r="C73" s="1545" t="s">
        <v>285</v>
      </c>
      <c r="D73" s="1546"/>
      <c r="E73" s="1546"/>
      <c r="F73" s="1546"/>
      <c r="G73" s="1546"/>
      <c r="H73" s="1546"/>
      <c r="I73" s="1546"/>
      <c r="J73" s="1546"/>
      <c r="K73" s="1546"/>
      <c r="L73" s="1546"/>
      <c r="M73" s="1546"/>
      <c r="N73" s="1546"/>
      <c r="O73" s="1546"/>
      <c r="P73" s="1546"/>
      <c r="Q73" s="1546"/>
      <c r="R73" s="546"/>
      <c r="S73" s="150"/>
    </row>
    <row r="74" spans="1:19" s="536" customFormat="1" ht="12.75" customHeight="1" x14ac:dyDescent="0.2">
      <c r="A74" s="543"/>
      <c r="B74" s="544"/>
      <c r="C74" s="1546" t="s">
        <v>392</v>
      </c>
      <c r="D74" s="1546"/>
      <c r="E74" s="1546"/>
      <c r="F74" s="1546"/>
      <c r="G74" s="1546"/>
      <c r="H74" s="1546"/>
      <c r="I74" s="1546"/>
      <c r="J74" s="1546"/>
      <c r="K74" s="1546"/>
      <c r="L74" s="1546"/>
      <c r="M74" s="1546"/>
      <c r="N74" s="1546"/>
      <c r="O74" s="1546"/>
      <c r="P74" s="1546"/>
      <c r="Q74" s="1546"/>
      <c r="R74" s="546"/>
      <c r="S74" s="543"/>
    </row>
    <row r="75" spans="1:19" ht="13.5" customHeight="1" x14ac:dyDescent="0.2">
      <c r="A75" s="2"/>
      <c r="B75" s="222"/>
      <c r="C75" s="42" t="s">
        <v>433</v>
      </c>
      <c r="D75" s="4"/>
      <c r="E75" s="1"/>
      <c r="F75" s="1"/>
      <c r="G75" s="4"/>
      <c r="H75" s="1"/>
      <c r="I75" s="890"/>
      <c r="J75" s="556"/>
      <c r="K75" s="1"/>
      <c r="L75" s="4"/>
      <c r="M75" s="4"/>
      <c r="N75" s="4"/>
      <c r="O75" s="4"/>
      <c r="P75" s="4"/>
      <c r="Q75" s="4"/>
      <c r="R75" s="997"/>
      <c r="S75" s="2"/>
    </row>
    <row r="76" spans="1:19" ht="13.5" customHeight="1" x14ac:dyDescent="0.2">
      <c r="A76" s="2"/>
      <c r="B76" s="216">
        <v>10</v>
      </c>
      <c r="C76" s="1460">
        <v>43009</v>
      </c>
      <c r="D76" s="1460"/>
      <c r="E76" s="562"/>
      <c r="F76" s="562"/>
      <c r="G76" s="562"/>
      <c r="H76" s="562"/>
      <c r="I76" s="562"/>
      <c r="J76" s="150"/>
      <c r="K76" s="150"/>
      <c r="L76" s="619"/>
      <c r="M76" s="179"/>
      <c r="N76" s="179"/>
      <c r="O76" s="179"/>
      <c r="P76" s="619"/>
      <c r="Q76" s="1"/>
      <c r="R76" s="4"/>
      <c r="S76" s="2"/>
    </row>
  </sheetData>
  <mergeCells count="17">
    <mergeCell ref="D1:R1"/>
    <mergeCell ref="B2:D2"/>
    <mergeCell ref="C5:D6"/>
    <mergeCell ref="E5:N5"/>
    <mergeCell ref="E6:H6"/>
    <mergeCell ref="I6:Q6"/>
    <mergeCell ref="C8:D8"/>
    <mergeCell ref="C16:D16"/>
    <mergeCell ref="C22:D22"/>
    <mergeCell ref="C23:D23"/>
    <mergeCell ref="C31:D31"/>
    <mergeCell ref="C73:Q73"/>
    <mergeCell ref="C74:Q74"/>
    <mergeCell ref="C76:D76"/>
    <mergeCell ref="C49:D49"/>
    <mergeCell ref="C53:D53"/>
    <mergeCell ref="C65:D65"/>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1" customWidth="1"/>
    <col min="2" max="2" width="2.5703125" style="411" customWidth="1"/>
    <col min="3" max="3" width="1" style="411" customWidth="1"/>
    <col min="4" max="4" width="23.42578125" style="411" customWidth="1"/>
    <col min="5" max="5" width="5.42578125" style="411" customWidth="1"/>
    <col min="6" max="6" width="5.42578125" style="406" customWidth="1"/>
    <col min="7" max="17" width="5.42578125" style="411" customWidth="1"/>
    <col min="18" max="18" width="2.5703125" style="411" customWidth="1"/>
    <col min="19" max="19" width="1" style="411" customWidth="1"/>
    <col min="20" max="16384" width="9.140625" style="411"/>
  </cols>
  <sheetData>
    <row r="1" spans="1:24" ht="13.5" customHeight="1" x14ac:dyDescent="0.2">
      <c r="A1" s="406"/>
      <c r="B1" s="1559" t="s">
        <v>316</v>
      </c>
      <c r="C1" s="1560"/>
      <c r="D1" s="1560"/>
      <c r="E1" s="1560"/>
      <c r="F1" s="1560"/>
      <c r="G1" s="1560"/>
      <c r="H1" s="1560"/>
      <c r="I1" s="439"/>
      <c r="J1" s="439"/>
      <c r="K1" s="439"/>
      <c r="L1" s="439"/>
      <c r="M1" s="439"/>
      <c r="N1" s="439"/>
      <c r="O1" s="439"/>
      <c r="P1" s="439"/>
      <c r="Q1" s="416"/>
      <c r="R1" s="416"/>
      <c r="S1" s="406"/>
    </row>
    <row r="2" spans="1:24" ht="6" customHeight="1" x14ac:dyDescent="0.2">
      <c r="A2" s="406"/>
      <c r="B2" s="620"/>
      <c r="C2" s="525"/>
      <c r="D2" s="525"/>
      <c r="E2" s="457"/>
      <c r="F2" s="457"/>
      <c r="G2" s="457"/>
      <c r="H2" s="457"/>
      <c r="I2" s="457"/>
      <c r="J2" s="457"/>
      <c r="K2" s="457"/>
      <c r="L2" s="457"/>
      <c r="M2" s="457"/>
      <c r="N2" s="457"/>
      <c r="O2" s="457"/>
      <c r="P2" s="457"/>
      <c r="Q2" s="457"/>
      <c r="R2" s="415"/>
      <c r="S2" s="406"/>
    </row>
    <row r="3" spans="1:24" ht="13.5" customHeight="1" thickBot="1" x14ac:dyDescent="0.25">
      <c r="A3" s="406"/>
      <c r="B3" s="416"/>
      <c r="C3" s="416"/>
      <c r="D3" s="416"/>
      <c r="E3" s="578"/>
      <c r="F3" s="578"/>
      <c r="G3" s="578"/>
      <c r="H3" s="578"/>
      <c r="I3" s="578"/>
      <c r="J3" s="578"/>
      <c r="K3" s="578"/>
      <c r="L3" s="578"/>
      <c r="M3" s="578"/>
      <c r="N3" s="578"/>
      <c r="O3" s="578"/>
      <c r="P3" s="578"/>
      <c r="Q3" s="578" t="s">
        <v>73</v>
      </c>
      <c r="R3" s="622"/>
      <c r="S3" s="406"/>
    </row>
    <row r="4" spans="1:24" s="420" customFormat="1" ht="13.5" customHeight="1" thickBot="1" x14ac:dyDescent="0.25">
      <c r="A4" s="418"/>
      <c r="B4" s="419"/>
      <c r="C4" s="623" t="s">
        <v>221</v>
      </c>
      <c r="D4" s="624"/>
      <c r="E4" s="624"/>
      <c r="F4" s="624"/>
      <c r="G4" s="624"/>
      <c r="H4" s="624"/>
      <c r="I4" s="624"/>
      <c r="J4" s="624"/>
      <c r="K4" s="624"/>
      <c r="L4" s="624"/>
      <c r="M4" s="624"/>
      <c r="N4" s="624"/>
      <c r="O4" s="624"/>
      <c r="P4" s="624"/>
      <c r="Q4" s="625"/>
      <c r="R4" s="622"/>
      <c r="S4" s="418"/>
      <c r="T4" s="753"/>
      <c r="U4" s="753"/>
      <c r="V4" s="753"/>
      <c r="W4" s="753"/>
      <c r="X4" s="753"/>
    </row>
    <row r="5" spans="1:24" ht="4.5" customHeight="1" x14ac:dyDescent="0.2">
      <c r="A5" s="406"/>
      <c r="B5" s="416"/>
      <c r="C5" s="1561" t="s">
        <v>78</v>
      </c>
      <c r="D5" s="1561"/>
      <c r="E5" s="526"/>
      <c r="F5" s="526"/>
      <c r="G5" s="526"/>
      <c r="H5" s="526"/>
      <c r="I5" s="526"/>
      <c r="J5" s="526"/>
      <c r="K5" s="526"/>
      <c r="L5" s="526"/>
      <c r="M5" s="526"/>
      <c r="N5" s="526"/>
      <c r="O5" s="526"/>
      <c r="P5" s="526"/>
      <c r="Q5" s="526"/>
      <c r="R5" s="622"/>
      <c r="S5" s="406"/>
      <c r="T5" s="433"/>
      <c r="U5" s="433"/>
      <c r="V5" s="433"/>
      <c r="W5" s="433"/>
      <c r="X5" s="433"/>
    </row>
    <row r="6" spans="1:24" ht="13.5" customHeight="1" x14ac:dyDescent="0.2">
      <c r="A6" s="406"/>
      <c r="B6" s="416"/>
      <c r="C6" s="1561"/>
      <c r="D6" s="1561"/>
      <c r="E6" s="1563" t="s">
        <v>662</v>
      </c>
      <c r="F6" s="1563"/>
      <c r="G6" s="1563"/>
      <c r="H6" s="1563"/>
      <c r="I6" s="1564" t="s">
        <v>663</v>
      </c>
      <c r="J6" s="1564"/>
      <c r="K6" s="1564"/>
      <c r="L6" s="1564"/>
      <c r="M6" s="1564"/>
      <c r="N6" s="1564"/>
      <c r="O6" s="1564"/>
      <c r="P6" s="1564"/>
      <c r="Q6" s="1564"/>
      <c r="R6" s="622"/>
      <c r="S6" s="406"/>
      <c r="T6" s="433"/>
      <c r="U6" s="433"/>
      <c r="V6" s="433"/>
      <c r="W6" s="433"/>
      <c r="X6" s="433"/>
    </row>
    <row r="7" spans="1:24" x14ac:dyDescent="0.2">
      <c r="A7" s="406"/>
      <c r="B7" s="416"/>
      <c r="C7" s="421"/>
      <c r="D7" s="421"/>
      <c r="E7" s="727" t="s">
        <v>97</v>
      </c>
      <c r="F7" s="727" t="s">
        <v>96</v>
      </c>
      <c r="G7" s="727" t="s">
        <v>95</v>
      </c>
      <c r="H7" s="727" t="s">
        <v>94</v>
      </c>
      <c r="I7" s="727" t="s">
        <v>93</v>
      </c>
      <c r="J7" s="727" t="s">
        <v>104</v>
      </c>
      <c r="K7" s="727" t="s">
        <v>103</v>
      </c>
      <c r="L7" s="727" t="s">
        <v>102</v>
      </c>
      <c r="M7" s="727" t="s">
        <v>101</v>
      </c>
      <c r="N7" s="727" t="s">
        <v>100</v>
      </c>
      <c r="O7" s="727" t="s">
        <v>99</v>
      </c>
      <c r="P7" s="727" t="s">
        <v>98</v>
      </c>
      <c r="Q7" s="727" t="s">
        <v>97</v>
      </c>
      <c r="R7" s="417"/>
      <c r="S7" s="406"/>
      <c r="T7" s="433"/>
      <c r="U7" s="433"/>
      <c r="V7" s="815"/>
      <c r="W7" s="433"/>
      <c r="X7" s="433"/>
    </row>
    <row r="8" spans="1:24" s="629" customFormat="1" ht="22.5" customHeight="1" x14ac:dyDescent="0.2">
      <c r="A8" s="626"/>
      <c r="B8" s="627"/>
      <c r="C8" s="1562" t="s">
        <v>68</v>
      </c>
      <c r="D8" s="1562"/>
      <c r="E8" s="402">
        <v>679063</v>
      </c>
      <c r="F8" s="403">
        <v>683619</v>
      </c>
      <c r="G8" s="403">
        <v>686235</v>
      </c>
      <c r="H8" s="403">
        <v>681787</v>
      </c>
      <c r="I8" s="403">
        <v>687504</v>
      </c>
      <c r="J8" s="403">
        <v>675239</v>
      </c>
      <c r="K8" s="403">
        <v>659322</v>
      </c>
      <c r="L8" s="403">
        <v>637858</v>
      </c>
      <c r="M8" s="403">
        <v>617990</v>
      </c>
      <c r="N8" s="403">
        <v>602194</v>
      </c>
      <c r="O8" s="403">
        <v>593387</v>
      </c>
      <c r="P8" s="403">
        <v>586905</v>
      </c>
      <c r="Q8" s="403">
        <v>582322</v>
      </c>
      <c r="R8" s="628"/>
      <c r="S8" s="626"/>
      <c r="T8" s="433"/>
      <c r="U8" s="433"/>
      <c r="V8" s="816"/>
      <c r="W8" s="433"/>
      <c r="X8" s="433"/>
    </row>
    <row r="9" spans="1:24" s="420" customFormat="1" ht="18.75" customHeight="1" x14ac:dyDescent="0.2">
      <c r="A9" s="418"/>
      <c r="B9" s="419"/>
      <c r="C9" s="425"/>
      <c r="D9" s="459" t="s">
        <v>326</v>
      </c>
      <c r="E9" s="460">
        <v>491107</v>
      </c>
      <c r="F9" s="461">
        <v>490589</v>
      </c>
      <c r="G9" s="461">
        <v>486434</v>
      </c>
      <c r="H9" s="461">
        <v>482556</v>
      </c>
      <c r="I9" s="461">
        <v>494730</v>
      </c>
      <c r="J9" s="461">
        <v>487629</v>
      </c>
      <c r="K9" s="461">
        <v>471474</v>
      </c>
      <c r="L9" s="461">
        <v>450961</v>
      </c>
      <c r="M9" s="461">
        <v>432274</v>
      </c>
      <c r="N9" s="461">
        <v>418189</v>
      </c>
      <c r="O9" s="461">
        <v>416275</v>
      </c>
      <c r="P9" s="461">
        <v>418235</v>
      </c>
      <c r="Q9" s="461">
        <v>410819</v>
      </c>
      <c r="R9" s="445"/>
      <c r="S9" s="418"/>
      <c r="T9" s="753"/>
      <c r="U9" s="817"/>
      <c r="V9" s="816"/>
      <c r="W9" s="753"/>
      <c r="X9" s="753"/>
    </row>
    <row r="10" spans="1:24" s="420" customFormat="1" ht="18.75" customHeight="1" x14ac:dyDescent="0.2">
      <c r="A10" s="418"/>
      <c r="B10" s="419"/>
      <c r="C10" s="425"/>
      <c r="D10" s="459" t="s">
        <v>222</v>
      </c>
      <c r="E10" s="460">
        <v>63954</v>
      </c>
      <c r="F10" s="461">
        <v>64702</v>
      </c>
      <c r="G10" s="461">
        <v>65152</v>
      </c>
      <c r="H10" s="461">
        <v>63834</v>
      </c>
      <c r="I10" s="461">
        <v>61234</v>
      </c>
      <c r="J10" s="461">
        <v>60538</v>
      </c>
      <c r="K10" s="461">
        <v>60594</v>
      </c>
      <c r="L10" s="461">
        <v>60395</v>
      </c>
      <c r="M10" s="461">
        <v>59159</v>
      </c>
      <c r="N10" s="461">
        <v>59145</v>
      </c>
      <c r="O10" s="461">
        <v>58976</v>
      </c>
      <c r="P10" s="461">
        <v>58386</v>
      </c>
      <c r="Q10" s="461">
        <v>57924</v>
      </c>
      <c r="R10" s="445"/>
      <c r="S10" s="418"/>
      <c r="T10" s="753"/>
      <c r="U10" s="753"/>
      <c r="V10" s="816"/>
      <c r="W10" s="753"/>
      <c r="X10" s="753"/>
    </row>
    <row r="11" spans="1:24" s="420" customFormat="1" ht="18.75" customHeight="1" x14ac:dyDescent="0.2">
      <c r="A11" s="418"/>
      <c r="B11" s="419"/>
      <c r="C11" s="425"/>
      <c r="D11" s="459" t="s">
        <v>223</v>
      </c>
      <c r="E11" s="460">
        <v>101085</v>
      </c>
      <c r="F11" s="461">
        <v>106379</v>
      </c>
      <c r="G11" s="461">
        <v>111925</v>
      </c>
      <c r="H11" s="461">
        <v>114517</v>
      </c>
      <c r="I11" s="461">
        <v>109991</v>
      </c>
      <c r="J11" s="461">
        <v>106160</v>
      </c>
      <c r="K11" s="461">
        <v>104048</v>
      </c>
      <c r="L11" s="461">
        <v>105336</v>
      </c>
      <c r="M11" s="461">
        <v>103496</v>
      </c>
      <c r="N11" s="461">
        <v>100945</v>
      </c>
      <c r="O11" s="461">
        <v>95648</v>
      </c>
      <c r="P11" s="461">
        <v>87421</v>
      </c>
      <c r="Q11" s="461">
        <v>90322</v>
      </c>
      <c r="R11" s="445"/>
      <c r="S11" s="418"/>
      <c r="T11" s="753"/>
      <c r="U11" s="753"/>
      <c r="V11" s="816"/>
      <c r="W11" s="753"/>
      <c r="X11" s="753"/>
    </row>
    <row r="12" spans="1:24" s="420" customFormat="1" ht="22.5" customHeight="1" x14ac:dyDescent="0.2">
      <c r="A12" s="418"/>
      <c r="B12" s="419"/>
      <c r="C12" s="425"/>
      <c r="D12" s="462" t="s">
        <v>327</v>
      </c>
      <c r="E12" s="460">
        <v>22917</v>
      </c>
      <c r="F12" s="461">
        <v>21949</v>
      </c>
      <c r="G12" s="461">
        <v>22724</v>
      </c>
      <c r="H12" s="461">
        <v>20880</v>
      </c>
      <c r="I12" s="461">
        <v>21549</v>
      </c>
      <c r="J12" s="461">
        <v>20912</v>
      </c>
      <c r="K12" s="461">
        <v>23206</v>
      </c>
      <c r="L12" s="461">
        <v>21166</v>
      </c>
      <c r="M12" s="461">
        <v>23061</v>
      </c>
      <c r="N12" s="461">
        <v>23915</v>
      </c>
      <c r="O12" s="461">
        <v>22488</v>
      </c>
      <c r="P12" s="461">
        <v>22863</v>
      </c>
      <c r="Q12" s="461">
        <v>23257</v>
      </c>
      <c r="R12" s="445"/>
      <c r="S12" s="418"/>
      <c r="T12" s="753"/>
      <c r="U12" s="753"/>
      <c r="V12" s="816"/>
      <c r="W12" s="753"/>
      <c r="X12" s="753"/>
    </row>
    <row r="13" spans="1:24" ht="15.75" customHeight="1" thickBot="1" x14ac:dyDescent="0.25">
      <c r="A13" s="406"/>
      <c r="B13" s="416"/>
      <c r="C13" s="421"/>
      <c r="D13" s="421"/>
      <c r="E13" s="578"/>
      <c r="F13" s="578"/>
      <c r="G13" s="578"/>
      <c r="H13" s="578"/>
      <c r="I13" s="578"/>
      <c r="J13" s="578"/>
      <c r="K13" s="578"/>
      <c r="L13" s="578"/>
      <c r="M13" s="578"/>
      <c r="N13" s="578"/>
      <c r="O13" s="578"/>
      <c r="P13" s="578"/>
      <c r="Q13" s="472"/>
      <c r="R13" s="417"/>
      <c r="S13" s="406"/>
      <c r="T13" s="433"/>
      <c r="U13" s="433"/>
      <c r="V13" s="816"/>
      <c r="W13" s="433"/>
      <c r="X13" s="433"/>
    </row>
    <row r="14" spans="1:24" ht="13.5" customHeight="1" thickBot="1" x14ac:dyDescent="0.25">
      <c r="A14" s="406"/>
      <c r="B14" s="416"/>
      <c r="C14" s="623" t="s">
        <v>25</v>
      </c>
      <c r="D14" s="624"/>
      <c r="E14" s="624"/>
      <c r="F14" s="624"/>
      <c r="G14" s="624"/>
      <c r="H14" s="624"/>
      <c r="I14" s="624"/>
      <c r="J14" s="624"/>
      <c r="K14" s="624"/>
      <c r="L14" s="624"/>
      <c r="M14" s="624"/>
      <c r="N14" s="624"/>
      <c r="O14" s="624"/>
      <c r="P14" s="624"/>
      <c r="Q14" s="625"/>
      <c r="R14" s="417"/>
      <c r="S14" s="406"/>
      <c r="T14" s="433"/>
      <c r="U14" s="433"/>
      <c r="V14" s="816"/>
      <c r="W14" s="433"/>
      <c r="X14" s="433"/>
    </row>
    <row r="15" spans="1:24" ht="9.75" customHeight="1" x14ac:dyDescent="0.2">
      <c r="A15" s="406"/>
      <c r="B15" s="416"/>
      <c r="C15" s="1561" t="s">
        <v>78</v>
      </c>
      <c r="D15" s="1561"/>
      <c r="E15" s="424"/>
      <c r="F15" s="424"/>
      <c r="G15" s="424"/>
      <c r="H15" s="424"/>
      <c r="I15" s="424"/>
      <c r="J15" s="424"/>
      <c r="K15" s="424"/>
      <c r="L15" s="424"/>
      <c r="M15" s="424"/>
      <c r="N15" s="424"/>
      <c r="O15" s="424"/>
      <c r="P15" s="424"/>
      <c r="Q15" s="508"/>
      <c r="R15" s="417"/>
      <c r="S15" s="406"/>
      <c r="T15" s="433"/>
      <c r="U15" s="433"/>
      <c r="V15" s="816"/>
      <c r="W15" s="433"/>
      <c r="X15" s="433"/>
    </row>
    <row r="16" spans="1:24" s="629" customFormat="1" ht="22.5" customHeight="1" x14ac:dyDescent="0.2">
      <c r="A16" s="626"/>
      <c r="B16" s="627"/>
      <c r="C16" s="1562" t="s">
        <v>68</v>
      </c>
      <c r="D16" s="1562"/>
      <c r="E16" s="402">
        <f t="shared" ref="E16:P16" si="0">+E9</f>
        <v>491107</v>
      </c>
      <c r="F16" s="403">
        <f t="shared" si="0"/>
        <v>490589</v>
      </c>
      <c r="G16" s="403">
        <f t="shared" si="0"/>
        <v>486434</v>
      </c>
      <c r="H16" s="403">
        <f t="shared" si="0"/>
        <v>482556</v>
      </c>
      <c r="I16" s="403">
        <f t="shared" si="0"/>
        <v>494730</v>
      </c>
      <c r="J16" s="403">
        <f t="shared" si="0"/>
        <v>487629</v>
      </c>
      <c r="K16" s="403">
        <f t="shared" si="0"/>
        <v>471474</v>
      </c>
      <c r="L16" s="403">
        <f t="shared" si="0"/>
        <v>450961</v>
      </c>
      <c r="M16" s="403">
        <f t="shared" si="0"/>
        <v>432274</v>
      </c>
      <c r="N16" s="403">
        <f t="shared" si="0"/>
        <v>418189</v>
      </c>
      <c r="O16" s="403">
        <f t="shared" si="0"/>
        <v>416275</v>
      </c>
      <c r="P16" s="403">
        <f t="shared" si="0"/>
        <v>418235</v>
      </c>
      <c r="Q16" s="403">
        <f>+Q9</f>
        <v>410819</v>
      </c>
      <c r="R16" s="628"/>
      <c r="S16" s="626"/>
      <c r="T16" s="818"/>
      <c r="U16" s="850"/>
      <c r="V16" s="816"/>
      <c r="W16" s="994"/>
      <c r="X16" s="818"/>
    </row>
    <row r="17" spans="1:24" ht="22.5" customHeight="1" x14ac:dyDescent="0.2">
      <c r="A17" s="406"/>
      <c r="B17" s="416"/>
      <c r="C17" s="577"/>
      <c r="D17" s="464" t="s">
        <v>72</v>
      </c>
      <c r="E17" s="148">
        <v>227538</v>
      </c>
      <c r="F17" s="158">
        <v>228339</v>
      </c>
      <c r="G17" s="158">
        <v>227262</v>
      </c>
      <c r="H17" s="158">
        <v>227209</v>
      </c>
      <c r="I17" s="158">
        <v>232152</v>
      </c>
      <c r="J17" s="158">
        <v>228407</v>
      </c>
      <c r="K17" s="158">
        <v>220202</v>
      </c>
      <c r="L17" s="158">
        <v>210502</v>
      </c>
      <c r="M17" s="158">
        <v>200452</v>
      </c>
      <c r="N17" s="158">
        <v>191838</v>
      </c>
      <c r="O17" s="158">
        <v>188674</v>
      </c>
      <c r="P17" s="158">
        <v>187636</v>
      </c>
      <c r="Q17" s="158">
        <v>184203</v>
      </c>
      <c r="R17" s="417"/>
      <c r="S17" s="406"/>
      <c r="T17" s="433"/>
      <c r="U17" s="433"/>
      <c r="V17" s="995"/>
      <c r="W17" s="952"/>
      <c r="X17" s="433"/>
    </row>
    <row r="18" spans="1:24" ht="15.75" customHeight="1" x14ac:dyDescent="0.2">
      <c r="A18" s="406"/>
      <c r="B18" s="416"/>
      <c r="C18" s="577"/>
      <c r="D18" s="464" t="s">
        <v>71</v>
      </c>
      <c r="E18" s="148">
        <v>263569</v>
      </c>
      <c r="F18" s="158">
        <v>262250</v>
      </c>
      <c r="G18" s="158">
        <v>259172</v>
      </c>
      <c r="H18" s="158">
        <v>255347</v>
      </c>
      <c r="I18" s="158">
        <v>262578</v>
      </c>
      <c r="J18" s="158">
        <v>259222</v>
      </c>
      <c r="K18" s="158">
        <v>251272</v>
      </c>
      <c r="L18" s="158">
        <v>240459</v>
      </c>
      <c r="M18" s="158">
        <v>231822</v>
      </c>
      <c r="N18" s="158">
        <v>226351</v>
      </c>
      <c r="O18" s="158">
        <v>227601</v>
      </c>
      <c r="P18" s="158">
        <v>230599</v>
      </c>
      <c r="Q18" s="158">
        <v>226616</v>
      </c>
      <c r="R18" s="417"/>
      <c r="S18" s="406"/>
      <c r="T18" s="433"/>
      <c r="U18" s="433"/>
      <c r="V18" s="816"/>
      <c r="W18" s="433"/>
      <c r="X18" s="433"/>
    </row>
    <row r="19" spans="1:24" ht="22.5" customHeight="1" x14ac:dyDescent="0.2">
      <c r="A19" s="406"/>
      <c r="B19" s="416"/>
      <c r="C19" s="577"/>
      <c r="D19" s="464" t="s">
        <v>224</v>
      </c>
      <c r="E19" s="148">
        <v>59550</v>
      </c>
      <c r="F19" s="158">
        <v>60783</v>
      </c>
      <c r="G19" s="158">
        <v>58926</v>
      </c>
      <c r="H19" s="158">
        <v>55334</v>
      </c>
      <c r="I19" s="158">
        <v>58308</v>
      </c>
      <c r="J19" s="158">
        <v>58237</v>
      </c>
      <c r="K19" s="158">
        <v>55279</v>
      </c>
      <c r="L19" s="158">
        <v>50695</v>
      </c>
      <c r="M19" s="158">
        <v>47335</v>
      </c>
      <c r="N19" s="158">
        <v>44424</v>
      </c>
      <c r="O19" s="158">
        <v>44454</v>
      </c>
      <c r="P19" s="158">
        <v>45943</v>
      </c>
      <c r="Q19" s="158">
        <v>47354</v>
      </c>
      <c r="R19" s="417"/>
      <c r="S19" s="406"/>
      <c r="T19" s="433"/>
      <c r="U19" s="433"/>
      <c r="V19" s="816"/>
      <c r="W19" s="433"/>
      <c r="X19" s="433"/>
    </row>
    <row r="20" spans="1:24" ht="15.75" customHeight="1" x14ac:dyDescent="0.2">
      <c r="A20" s="406"/>
      <c r="B20" s="416"/>
      <c r="C20" s="577"/>
      <c r="D20" s="464" t="s">
        <v>225</v>
      </c>
      <c r="E20" s="148">
        <v>431557</v>
      </c>
      <c r="F20" s="158">
        <v>429806</v>
      </c>
      <c r="G20" s="158">
        <v>427508</v>
      </c>
      <c r="H20" s="158">
        <v>427222</v>
      </c>
      <c r="I20" s="158">
        <v>436422</v>
      </c>
      <c r="J20" s="158">
        <v>429392</v>
      </c>
      <c r="K20" s="158">
        <v>416195</v>
      </c>
      <c r="L20" s="158">
        <v>400266</v>
      </c>
      <c r="M20" s="158">
        <v>384939</v>
      </c>
      <c r="N20" s="158">
        <v>373765</v>
      </c>
      <c r="O20" s="158">
        <v>371821</v>
      </c>
      <c r="P20" s="158">
        <v>372292</v>
      </c>
      <c r="Q20" s="158">
        <v>363465</v>
      </c>
      <c r="R20" s="417"/>
      <c r="S20" s="406"/>
      <c r="T20" s="816"/>
      <c r="U20" s="952"/>
      <c r="V20" s="816"/>
      <c r="W20" s="433"/>
      <c r="X20" s="433"/>
    </row>
    <row r="21" spans="1:24" ht="22.5" customHeight="1" x14ac:dyDescent="0.2">
      <c r="A21" s="406"/>
      <c r="B21" s="416"/>
      <c r="C21" s="577"/>
      <c r="D21" s="464" t="s">
        <v>214</v>
      </c>
      <c r="E21" s="148">
        <v>56894</v>
      </c>
      <c r="F21" s="158">
        <v>57053</v>
      </c>
      <c r="G21" s="158">
        <v>54448</v>
      </c>
      <c r="H21" s="158">
        <v>50960</v>
      </c>
      <c r="I21" s="158">
        <v>52659</v>
      </c>
      <c r="J21" s="158">
        <v>52439</v>
      </c>
      <c r="K21" s="158">
        <v>50910</v>
      </c>
      <c r="L21" s="158">
        <v>47858</v>
      </c>
      <c r="M21" s="158">
        <v>45857</v>
      </c>
      <c r="N21" s="158">
        <v>44426</v>
      </c>
      <c r="O21" s="158">
        <v>45115</v>
      </c>
      <c r="P21" s="158">
        <v>46758</v>
      </c>
      <c r="Q21" s="158">
        <v>47446</v>
      </c>
      <c r="R21" s="417"/>
      <c r="S21" s="406"/>
      <c r="T21" s="433"/>
      <c r="U21" s="952"/>
      <c r="V21" s="992"/>
      <c r="W21" s="816"/>
      <c r="X21" s="433"/>
    </row>
    <row r="22" spans="1:24" ht="15.75" customHeight="1" x14ac:dyDescent="0.2">
      <c r="A22" s="406"/>
      <c r="B22" s="416"/>
      <c r="C22" s="577"/>
      <c r="D22" s="464" t="s">
        <v>226</v>
      </c>
      <c r="E22" s="148">
        <v>434213</v>
      </c>
      <c r="F22" s="158">
        <v>433536</v>
      </c>
      <c r="G22" s="158">
        <v>431986</v>
      </c>
      <c r="H22" s="158">
        <v>431596</v>
      </c>
      <c r="I22" s="158">
        <v>442071</v>
      </c>
      <c r="J22" s="158">
        <v>435190</v>
      </c>
      <c r="K22" s="158">
        <v>420564</v>
      </c>
      <c r="L22" s="158">
        <v>403103</v>
      </c>
      <c r="M22" s="158">
        <v>386417</v>
      </c>
      <c r="N22" s="158">
        <v>373763</v>
      </c>
      <c r="O22" s="158">
        <v>371160</v>
      </c>
      <c r="P22" s="158">
        <v>371477</v>
      </c>
      <c r="Q22" s="158">
        <v>363373</v>
      </c>
      <c r="R22" s="417"/>
      <c r="S22" s="406"/>
      <c r="T22" s="433"/>
      <c r="U22" s="952"/>
      <c r="V22" s="992"/>
      <c r="W22" s="433"/>
      <c r="X22" s="433"/>
    </row>
    <row r="23" spans="1:24" ht="15" customHeight="1" x14ac:dyDescent="0.2">
      <c r="A23" s="406"/>
      <c r="B23" s="416"/>
      <c r="C23" s="464"/>
      <c r="D23" s="466" t="s">
        <v>330</v>
      </c>
      <c r="E23" s="148">
        <v>17573</v>
      </c>
      <c r="F23" s="158">
        <v>18879</v>
      </c>
      <c r="G23" s="158">
        <v>19475</v>
      </c>
      <c r="H23" s="158">
        <v>19333</v>
      </c>
      <c r="I23" s="158">
        <v>19573</v>
      </c>
      <c r="J23" s="158">
        <v>19048</v>
      </c>
      <c r="K23" s="158">
        <v>19269</v>
      </c>
      <c r="L23" s="158">
        <v>17962</v>
      </c>
      <c r="M23" s="158">
        <v>16382</v>
      </c>
      <c r="N23" s="158">
        <v>16004</v>
      </c>
      <c r="O23" s="158">
        <v>16416</v>
      </c>
      <c r="P23" s="158">
        <v>15934</v>
      </c>
      <c r="Q23" s="158">
        <v>15852</v>
      </c>
      <c r="R23" s="417"/>
      <c r="S23" s="406"/>
      <c r="T23" s="433"/>
      <c r="U23" s="433"/>
      <c r="V23" s="816"/>
      <c r="W23" s="952"/>
      <c r="X23" s="433"/>
    </row>
    <row r="24" spans="1:24" ht="15" customHeight="1" x14ac:dyDescent="0.2">
      <c r="A24" s="406"/>
      <c r="B24" s="416"/>
      <c r="C24" s="201"/>
      <c r="D24" s="94" t="s">
        <v>215</v>
      </c>
      <c r="E24" s="148">
        <v>116039</v>
      </c>
      <c r="F24" s="158">
        <v>114367</v>
      </c>
      <c r="G24" s="158">
        <v>111503</v>
      </c>
      <c r="H24" s="158">
        <v>111531</v>
      </c>
      <c r="I24" s="158">
        <v>112752</v>
      </c>
      <c r="J24" s="158">
        <v>110580</v>
      </c>
      <c r="K24" s="158">
        <v>106552</v>
      </c>
      <c r="L24" s="158">
        <v>102708</v>
      </c>
      <c r="M24" s="158">
        <v>98664</v>
      </c>
      <c r="N24" s="158">
        <v>94473</v>
      </c>
      <c r="O24" s="158">
        <v>92870</v>
      </c>
      <c r="P24" s="158">
        <v>92365</v>
      </c>
      <c r="Q24" s="158">
        <v>89538</v>
      </c>
      <c r="R24" s="417"/>
      <c r="S24" s="406"/>
      <c r="T24" s="433"/>
      <c r="U24" s="433"/>
      <c r="V24" s="816"/>
      <c r="W24" s="433"/>
      <c r="X24" s="433"/>
    </row>
    <row r="25" spans="1:24" ht="15" customHeight="1" x14ac:dyDescent="0.2">
      <c r="A25" s="406"/>
      <c r="B25" s="416"/>
      <c r="C25" s="201"/>
      <c r="D25" s="94" t="s">
        <v>163</v>
      </c>
      <c r="E25" s="148">
        <v>296051</v>
      </c>
      <c r="F25" s="158">
        <v>295811</v>
      </c>
      <c r="G25" s="158">
        <v>296826</v>
      </c>
      <c r="H25" s="158">
        <v>296648</v>
      </c>
      <c r="I25" s="158">
        <v>305545</v>
      </c>
      <c r="J25" s="158">
        <v>301386</v>
      </c>
      <c r="K25" s="158">
        <v>290458</v>
      </c>
      <c r="L25" s="158">
        <v>278239</v>
      </c>
      <c r="M25" s="158">
        <v>267072</v>
      </c>
      <c r="N25" s="158">
        <v>258847</v>
      </c>
      <c r="O25" s="158">
        <v>257254</v>
      </c>
      <c r="P25" s="158">
        <v>258581</v>
      </c>
      <c r="Q25" s="158">
        <v>253410</v>
      </c>
      <c r="R25" s="417"/>
      <c r="S25" s="406"/>
      <c r="T25" s="433"/>
      <c r="U25" s="433"/>
      <c r="V25" s="816"/>
      <c r="W25" s="433"/>
      <c r="X25" s="433"/>
    </row>
    <row r="26" spans="1:24" ht="15" customHeight="1" x14ac:dyDescent="0.2">
      <c r="A26" s="406"/>
      <c r="B26" s="416"/>
      <c r="C26" s="201"/>
      <c r="D26" s="94" t="s">
        <v>216</v>
      </c>
      <c r="E26" s="148">
        <v>4550</v>
      </c>
      <c r="F26" s="158">
        <v>4479</v>
      </c>
      <c r="G26" s="158">
        <v>4182</v>
      </c>
      <c r="H26" s="158">
        <v>4084</v>
      </c>
      <c r="I26" s="158">
        <v>4201</v>
      </c>
      <c r="J26" s="158">
        <v>4176</v>
      </c>
      <c r="K26" s="158">
        <v>4285</v>
      </c>
      <c r="L26" s="158">
        <v>4194</v>
      </c>
      <c r="M26" s="158">
        <v>4299</v>
      </c>
      <c r="N26" s="158">
        <v>4439</v>
      </c>
      <c r="O26" s="158">
        <v>4620</v>
      </c>
      <c r="P26" s="158">
        <v>4597</v>
      </c>
      <c r="Q26" s="158">
        <v>4573</v>
      </c>
      <c r="R26" s="417"/>
      <c r="S26" s="406"/>
      <c r="T26" s="433"/>
      <c r="U26" s="433"/>
      <c r="V26" s="816"/>
      <c r="W26" s="433"/>
      <c r="X26" s="433"/>
    </row>
    <row r="27" spans="1:24" ht="22.5" customHeight="1" x14ac:dyDescent="0.2">
      <c r="A27" s="406"/>
      <c r="B27" s="416"/>
      <c r="C27" s="577"/>
      <c r="D27" s="464" t="s">
        <v>227</v>
      </c>
      <c r="E27" s="148">
        <v>251017</v>
      </c>
      <c r="F27" s="158">
        <v>251604</v>
      </c>
      <c r="G27" s="158">
        <v>251352</v>
      </c>
      <c r="H27" s="158">
        <v>251001</v>
      </c>
      <c r="I27" s="158">
        <v>259965</v>
      </c>
      <c r="J27" s="158">
        <v>254414</v>
      </c>
      <c r="K27" s="158">
        <v>243481</v>
      </c>
      <c r="L27" s="158">
        <v>227265</v>
      </c>
      <c r="M27" s="158">
        <v>213448</v>
      </c>
      <c r="N27" s="158">
        <v>205256</v>
      </c>
      <c r="O27" s="158">
        <v>204613</v>
      </c>
      <c r="P27" s="158">
        <v>208638</v>
      </c>
      <c r="Q27" s="158">
        <v>205494</v>
      </c>
      <c r="R27" s="417"/>
      <c r="S27" s="406"/>
      <c r="T27" s="433"/>
      <c r="U27" s="850"/>
      <c r="V27" s="816"/>
      <c r="W27" s="433"/>
      <c r="X27" s="433"/>
    </row>
    <row r="28" spans="1:24" ht="15.75" customHeight="1" x14ac:dyDescent="0.2">
      <c r="A28" s="406"/>
      <c r="B28" s="416"/>
      <c r="C28" s="577"/>
      <c r="D28" s="464" t="s">
        <v>228</v>
      </c>
      <c r="E28" s="148">
        <v>240090</v>
      </c>
      <c r="F28" s="158">
        <v>238985</v>
      </c>
      <c r="G28" s="158">
        <v>235082</v>
      </c>
      <c r="H28" s="158">
        <v>231555</v>
      </c>
      <c r="I28" s="158">
        <v>234765</v>
      </c>
      <c r="J28" s="158">
        <v>233215</v>
      </c>
      <c r="K28" s="158">
        <v>227993</v>
      </c>
      <c r="L28" s="158">
        <v>223696</v>
      </c>
      <c r="M28" s="158">
        <v>218826</v>
      </c>
      <c r="N28" s="158">
        <v>212933</v>
      </c>
      <c r="O28" s="158">
        <v>211662</v>
      </c>
      <c r="P28" s="158">
        <v>209597</v>
      </c>
      <c r="Q28" s="158">
        <v>205325</v>
      </c>
      <c r="R28" s="417"/>
      <c r="S28" s="406"/>
      <c r="T28" s="433"/>
      <c r="U28" s="850"/>
      <c r="V28" s="816"/>
      <c r="W28" s="433"/>
      <c r="X28" s="433"/>
    </row>
    <row r="29" spans="1:24" ht="22.5" customHeight="1" x14ac:dyDescent="0.2">
      <c r="A29" s="406"/>
      <c r="B29" s="416"/>
      <c r="C29" s="577"/>
      <c r="D29" s="464" t="s">
        <v>229</v>
      </c>
      <c r="E29" s="148">
        <v>29552</v>
      </c>
      <c r="F29" s="158">
        <v>29665</v>
      </c>
      <c r="G29" s="158">
        <v>29674</v>
      </c>
      <c r="H29" s="158">
        <v>29516</v>
      </c>
      <c r="I29" s="158">
        <v>29692</v>
      </c>
      <c r="J29" s="158">
        <v>29350</v>
      </c>
      <c r="K29" s="158">
        <v>28913</v>
      </c>
      <c r="L29" s="158">
        <v>28439</v>
      </c>
      <c r="M29" s="158">
        <v>27569</v>
      </c>
      <c r="N29" s="158">
        <v>27129</v>
      </c>
      <c r="O29" s="158">
        <v>27126</v>
      </c>
      <c r="P29" s="158">
        <v>26829</v>
      </c>
      <c r="Q29" s="158">
        <v>26290</v>
      </c>
      <c r="R29" s="417"/>
      <c r="S29" s="406"/>
      <c r="T29" s="433"/>
      <c r="U29" s="433"/>
      <c r="V29" s="816"/>
      <c r="W29" s="433"/>
      <c r="X29" s="433"/>
    </row>
    <row r="30" spans="1:24" ht="15.75" customHeight="1" x14ac:dyDescent="0.2">
      <c r="A30" s="406"/>
      <c r="B30" s="416"/>
      <c r="C30" s="577"/>
      <c r="D30" s="464" t="s">
        <v>230</v>
      </c>
      <c r="E30" s="148">
        <v>97450</v>
      </c>
      <c r="F30" s="158">
        <v>97532</v>
      </c>
      <c r="G30" s="158">
        <v>96991</v>
      </c>
      <c r="H30" s="158">
        <v>97006</v>
      </c>
      <c r="I30" s="158">
        <v>97053</v>
      </c>
      <c r="J30" s="158">
        <v>95374</v>
      </c>
      <c r="K30" s="158">
        <v>92517</v>
      </c>
      <c r="L30" s="158">
        <v>89896</v>
      </c>
      <c r="M30" s="158">
        <v>86890</v>
      </c>
      <c r="N30" s="158">
        <v>84845</v>
      </c>
      <c r="O30" s="158">
        <v>84112</v>
      </c>
      <c r="P30" s="158">
        <v>82746</v>
      </c>
      <c r="Q30" s="158">
        <v>79313</v>
      </c>
      <c r="R30" s="417"/>
      <c r="S30" s="406"/>
      <c r="T30" s="433"/>
      <c r="U30" s="433"/>
      <c r="V30" s="816"/>
      <c r="W30" s="433"/>
      <c r="X30" s="433"/>
    </row>
    <row r="31" spans="1:24" ht="15.75" customHeight="1" x14ac:dyDescent="0.2">
      <c r="A31" s="406"/>
      <c r="B31" s="416"/>
      <c r="C31" s="577"/>
      <c r="D31" s="464" t="s">
        <v>231</v>
      </c>
      <c r="E31" s="148">
        <v>76174</v>
      </c>
      <c r="F31" s="158">
        <v>76266</v>
      </c>
      <c r="G31" s="158">
        <v>76421</v>
      </c>
      <c r="H31" s="158">
        <v>77648</v>
      </c>
      <c r="I31" s="158">
        <v>78917</v>
      </c>
      <c r="J31" s="158">
        <v>76977</v>
      </c>
      <c r="K31" s="158">
        <v>74409</v>
      </c>
      <c r="L31" s="158">
        <v>71497</v>
      </c>
      <c r="M31" s="158">
        <v>68837</v>
      </c>
      <c r="N31" s="158">
        <v>66317</v>
      </c>
      <c r="O31" s="158">
        <v>64972</v>
      </c>
      <c r="P31" s="158">
        <v>64436</v>
      </c>
      <c r="Q31" s="158">
        <v>61896</v>
      </c>
      <c r="R31" s="417"/>
      <c r="S31" s="406"/>
      <c r="T31" s="433"/>
      <c r="U31" s="433"/>
      <c r="V31" s="816"/>
      <c r="W31" s="433"/>
      <c r="X31" s="433"/>
    </row>
    <row r="32" spans="1:24" ht="15.75" customHeight="1" x14ac:dyDescent="0.2">
      <c r="A32" s="406"/>
      <c r="B32" s="416"/>
      <c r="C32" s="577"/>
      <c r="D32" s="464" t="s">
        <v>232</v>
      </c>
      <c r="E32" s="148">
        <v>93227</v>
      </c>
      <c r="F32" s="158">
        <v>93582</v>
      </c>
      <c r="G32" s="158">
        <v>93734</v>
      </c>
      <c r="H32" s="158">
        <v>93493</v>
      </c>
      <c r="I32" s="158">
        <v>97406</v>
      </c>
      <c r="J32" s="158">
        <v>96586</v>
      </c>
      <c r="K32" s="158">
        <v>93084</v>
      </c>
      <c r="L32" s="158">
        <v>88492</v>
      </c>
      <c r="M32" s="158">
        <v>83793</v>
      </c>
      <c r="N32" s="158">
        <v>80928</v>
      </c>
      <c r="O32" s="158">
        <v>79444</v>
      </c>
      <c r="P32" s="158">
        <v>79442</v>
      </c>
      <c r="Q32" s="158">
        <v>76605</v>
      </c>
      <c r="R32" s="417"/>
      <c r="S32" s="406"/>
      <c r="T32" s="433"/>
      <c r="U32" s="433"/>
      <c r="V32" s="816"/>
      <c r="W32" s="433"/>
      <c r="X32" s="433"/>
    </row>
    <row r="33" spans="1:24" ht="15.75" customHeight="1" x14ac:dyDescent="0.2">
      <c r="A33" s="406"/>
      <c r="B33" s="416"/>
      <c r="C33" s="577"/>
      <c r="D33" s="464" t="s">
        <v>233</v>
      </c>
      <c r="E33" s="148">
        <v>121569</v>
      </c>
      <c r="F33" s="158">
        <v>123244</v>
      </c>
      <c r="G33" s="158">
        <v>122582</v>
      </c>
      <c r="H33" s="158">
        <v>120339</v>
      </c>
      <c r="I33" s="158">
        <v>125338</v>
      </c>
      <c r="J33" s="158">
        <v>124673</v>
      </c>
      <c r="K33" s="158">
        <v>119826</v>
      </c>
      <c r="L33" s="158">
        <v>113204</v>
      </c>
      <c r="M33" s="158">
        <v>107862</v>
      </c>
      <c r="N33" s="158">
        <v>103367</v>
      </c>
      <c r="O33" s="158">
        <v>102705</v>
      </c>
      <c r="P33" s="158">
        <v>104230</v>
      </c>
      <c r="Q33" s="158">
        <v>103983</v>
      </c>
      <c r="R33" s="417"/>
      <c r="S33" s="406"/>
      <c r="T33" s="433"/>
      <c r="U33" s="433"/>
      <c r="V33" s="816"/>
      <c r="W33" s="433"/>
      <c r="X33" s="433"/>
    </row>
    <row r="34" spans="1:24" ht="15.75" customHeight="1" x14ac:dyDescent="0.2">
      <c r="A34" s="406"/>
      <c r="B34" s="416"/>
      <c r="C34" s="577"/>
      <c r="D34" s="464" t="s">
        <v>234</v>
      </c>
      <c r="E34" s="148">
        <v>73135</v>
      </c>
      <c r="F34" s="158">
        <v>70300</v>
      </c>
      <c r="G34" s="158">
        <v>67032</v>
      </c>
      <c r="H34" s="158">
        <v>64554</v>
      </c>
      <c r="I34" s="158">
        <v>66324</v>
      </c>
      <c r="J34" s="158">
        <v>64669</v>
      </c>
      <c r="K34" s="158">
        <v>62725</v>
      </c>
      <c r="L34" s="158">
        <v>59433</v>
      </c>
      <c r="M34" s="158">
        <v>57323</v>
      </c>
      <c r="N34" s="158">
        <v>55603</v>
      </c>
      <c r="O34" s="158">
        <v>57916</v>
      </c>
      <c r="P34" s="158">
        <v>60552</v>
      </c>
      <c r="Q34" s="158">
        <v>62732</v>
      </c>
      <c r="R34" s="417"/>
      <c r="S34" s="406"/>
      <c r="T34" s="433"/>
      <c r="U34" s="433"/>
      <c r="V34" s="819"/>
      <c r="W34" s="433"/>
      <c r="X34" s="433"/>
    </row>
    <row r="35" spans="1:24" ht="22.5" customHeight="1" x14ac:dyDescent="0.2">
      <c r="A35" s="406"/>
      <c r="B35" s="416"/>
      <c r="C35" s="577"/>
      <c r="D35" s="464" t="s">
        <v>187</v>
      </c>
      <c r="E35" s="148">
        <v>210598</v>
      </c>
      <c r="F35" s="158">
        <v>209834</v>
      </c>
      <c r="G35" s="158">
        <v>204855</v>
      </c>
      <c r="H35" s="158">
        <v>200792</v>
      </c>
      <c r="I35" s="158">
        <v>204270</v>
      </c>
      <c r="J35" s="158">
        <v>201561</v>
      </c>
      <c r="K35" s="158">
        <v>196144</v>
      </c>
      <c r="L35" s="158">
        <v>188127</v>
      </c>
      <c r="M35" s="158">
        <v>181396</v>
      </c>
      <c r="N35" s="158">
        <v>176798</v>
      </c>
      <c r="O35" s="158">
        <v>177206</v>
      </c>
      <c r="P35" s="158">
        <v>180525</v>
      </c>
      <c r="Q35" s="158">
        <v>176992</v>
      </c>
      <c r="R35" s="417"/>
      <c r="S35" s="406"/>
      <c r="T35" s="433"/>
      <c r="U35" s="433"/>
      <c r="V35" s="816"/>
      <c r="W35" s="433"/>
      <c r="X35" s="433"/>
    </row>
    <row r="36" spans="1:24" ht="15.75" customHeight="1" x14ac:dyDescent="0.2">
      <c r="A36" s="406"/>
      <c r="B36" s="416"/>
      <c r="C36" s="577"/>
      <c r="D36" s="464" t="s">
        <v>188</v>
      </c>
      <c r="E36" s="148">
        <v>84904</v>
      </c>
      <c r="F36" s="158">
        <v>82916</v>
      </c>
      <c r="G36" s="158">
        <v>81102</v>
      </c>
      <c r="H36" s="158">
        <v>82724</v>
      </c>
      <c r="I36" s="158">
        <v>85262</v>
      </c>
      <c r="J36" s="158">
        <v>83648</v>
      </c>
      <c r="K36" s="158">
        <v>80795</v>
      </c>
      <c r="L36" s="158">
        <v>77740</v>
      </c>
      <c r="M36" s="158">
        <v>75168</v>
      </c>
      <c r="N36" s="158">
        <v>72947</v>
      </c>
      <c r="O36" s="158">
        <v>73807</v>
      </c>
      <c r="P36" s="158">
        <v>73327</v>
      </c>
      <c r="Q36" s="158">
        <v>71881</v>
      </c>
      <c r="R36" s="417"/>
      <c r="S36" s="406"/>
      <c r="T36" s="433"/>
      <c r="U36" s="433"/>
      <c r="V36" s="816"/>
      <c r="W36" s="433"/>
      <c r="X36" s="433"/>
    </row>
    <row r="37" spans="1:24" ht="15.75" customHeight="1" x14ac:dyDescent="0.2">
      <c r="A37" s="406"/>
      <c r="B37" s="416"/>
      <c r="C37" s="577"/>
      <c r="D37" s="464" t="s">
        <v>59</v>
      </c>
      <c r="E37" s="148">
        <v>120517</v>
      </c>
      <c r="F37" s="158">
        <v>119414</v>
      </c>
      <c r="G37" s="158">
        <v>115891</v>
      </c>
      <c r="H37" s="158">
        <v>113079</v>
      </c>
      <c r="I37" s="158">
        <v>117554</v>
      </c>
      <c r="J37" s="158">
        <v>118015</v>
      </c>
      <c r="K37" s="158">
        <v>114768</v>
      </c>
      <c r="L37" s="158">
        <v>111973</v>
      </c>
      <c r="M37" s="158">
        <v>108354</v>
      </c>
      <c r="N37" s="158">
        <v>104851</v>
      </c>
      <c r="O37" s="158">
        <v>102414</v>
      </c>
      <c r="P37" s="158">
        <v>102176</v>
      </c>
      <c r="Q37" s="158">
        <v>99368</v>
      </c>
      <c r="R37" s="417"/>
      <c r="S37" s="406"/>
      <c r="T37" s="433"/>
      <c r="U37" s="433"/>
      <c r="V37" s="816"/>
      <c r="W37" s="433"/>
      <c r="X37" s="433"/>
    </row>
    <row r="38" spans="1:24" ht="15.75" customHeight="1" x14ac:dyDescent="0.2">
      <c r="A38" s="406"/>
      <c r="B38" s="416"/>
      <c r="C38" s="577"/>
      <c r="D38" s="464" t="s">
        <v>190</v>
      </c>
      <c r="E38" s="148">
        <v>31174</v>
      </c>
      <c r="F38" s="158">
        <v>32054</v>
      </c>
      <c r="G38" s="158">
        <v>31692</v>
      </c>
      <c r="H38" s="158">
        <v>31582</v>
      </c>
      <c r="I38" s="158">
        <v>32408</v>
      </c>
      <c r="J38" s="158">
        <v>31404</v>
      </c>
      <c r="K38" s="158">
        <v>30876</v>
      </c>
      <c r="L38" s="158">
        <v>29257</v>
      </c>
      <c r="M38" s="158">
        <v>27633</v>
      </c>
      <c r="N38" s="158">
        <v>26594</v>
      </c>
      <c r="O38" s="158">
        <v>26933</v>
      </c>
      <c r="P38" s="158">
        <v>26933</v>
      </c>
      <c r="Q38" s="158">
        <v>26593</v>
      </c>
      <c r="R38" s="417"/>
      <c r="S38" s="406"/>
      <c r="V38" s="723"/>
    </row>
    <row r="39" spans="1:24" ht="15.75" customHeight="1" x14ac:dyDescent="0.2">
      <c r="A39" s="406"/>
      <c r="B39" s="416"/>
      <c r="C39" s="577"/>
      <c r="D39" s="464" t="s">
        <v>191</v>
      </c>
      <c r="E39" s="148">
        <v>13844</v>
      </c>
      <c r="F39" s="158">
        <v>16330</v>
      </c>
      <c r="G39" s="158">
        <v>22909</v>
      </c>
      <c r="H39" s="158">
        <v>24475</v>
      </c>
      <c r="I39" s="158">
        <v>25327</v>
      </c>
      <c r="J39" s="158">
        <v>23292</v>
      </c>
      <c r="K39" s="158">
        <v>19328</v>
      </c>
      <c r="L39" s="158">
        <v>15152</v>
      </c>
      <c r="M39" s="158">
        <v>11919</v>
      </c>
      <c r="N39" s="158">
        <v>10351</v>
      </c>
      <c r="O39" s="158">
        <v>9675</v>
      </c>
      <c r="P39" s="158">
        <v>9221</v>
      </c>
      <c r="Q39" s="158">
        <v>10175</v>
      </c>
      <c r="R39" s="417"/>
      <c r="S39" s="406"/>
      <c r="V39" s="723"/>
    </row>
    <row r="40" spans="1:24" ht="15.75" customHeight="1" x14ac:dyDescent="0.2">
      <c r="A40" s="406"/>
      <c r="B40" s="416"/>
      <c r="C40" s="577"/>
      <c r="D40" s="464" t="s">
        <v>130</v>
      </c>
      <c r="E40" s="148">
        <v>9679</v>
      </c>
      <c r="F40" s="158">
        <v>9655</v>
      </c>
      <c r="G40" s="158">
        <v>9621</v>
      </c>
      <c r="H40" s="158">
        <v>9611</v>
      </c>
      <c r="I40" s="158">
        <v>9613</v>
      </c>
      <c r="J40" s="158">
        <v>9611</v>
      </c>
      <c r="K40" s="158">
        <v>9592</v>
      </c>
      <c r="L40" s="158">
        <v>9588</v>
      </c>
      <c r="M40" s="158">
        <v>9503</v>
      </c>
      <c r="N40" s="158">
        <v>8967</v>
      </c>
      <c r="O40" s="158">
        <v>8898</v>
      </c>
      <c r="P40" s="158">
        <v>8779</v>
      </c>
      <c r="Q40" s="158">
        <v>8704</v>
      </c>
      <c r="R40" s="417"/>
      <c r="S40" s="406"/>
      <c r="V40" s="723"/>
    </row>
    <row r="41" spans="1:24" ht="15.75" customHeight="1" x14ac:dyDescent="0.2">
      <c r="A41" s="406"/>
      <c r="B41" s="416"/>
      <c r="C41" s="577"/>
      <c r="D41" s="464" t="s">
        <v>131</v>
      </c>
      <c r="E41" s="148">
        <v>20391</v>
      </c>
      <c r="F41" s="158">
        <v>20386</v>
      </c>
      <c r="G41" s="158">
        <v>20364</v>
      </c>
      <c r="H41" s="158">
        <v>20293</v>
      </c>
      <c r="I41" s="158">
        <v>20296</v>
      </c>
      <c r="J41" s="158">
        <v>20098</v>
      </c>
      <c r="K41" s="158">
        <v>19971</v>
      </c>
      <c r="L41" s="158">
        <v>19124</v>
      </c>
      <c r="M41" s="158">
        <v>18301</v>
      </c>
      <c r="N41" s="158">
        <v>17681</v>
      </c>
      <c r="O41" s="158">
        <v>17342</v>
      </c>
      <c r="P41" s="158">
        <v>17274</v>
      </c>
      <c r="Q41" s="158">
        <v>17106</v>
      </c>
      <c r="R41" s="417"/>
      <c r="S41" s="406"/>
      <c r="V41" s="723"/>
    </row>
    <row r="42" spans="1:24" s="630" customFormat="1" ht="22.5" customHeight="1" x14ac:dyDescent="0.2">
      <c r="A42" s="631"/>
      <c r="B42" s="632"/>
      <c r="C42" s="736" t="s">
        <v>291</v>
      </c>
      <c r="D42" s="736"/>
      <c r="E42" s="402"/>
      <c r="F42" s="403"/>
      <c r="G42" s="403"/>
      <c r="H42" s="403"/>
      <c r="I42" s="403"/>
      <c r="J42" s="403"/>
      <c r="K42" s="403"/>
      <c r="L42" s="403"/>
      <c r="M42" s="403"/>
      <c r="N42" s="403"/>
      <c r="O42" s="403"/>
      <c r="P42" s="403"/>
      <c r="Q42" s="403"/>
      <c r="R42" s="633"/>
      <c r="S42" s="631"/>
      <c r="V42" s="723"/>
    </row>
    <row r="43" spans="1:24" ht="15.75" customHeight="1" x14ac:dyDescent="0.2">
      <c r="A43" s="406"/>
      <c r="B43" s="416"/>
      <c r="C43" s="577"/>
      <c r="D43" s="735" t="s">
        <v>478</v>
      </c>
      <c r="E43" s="148">
        <v>47718</v>
      </c>
      <c r="F43" s="148">
        <v>48493</v>
      </c>
      <c r="G43" s="148">
        <v>48032</v>
      </c>
      <c r="H43" s="148">
        <v>46629</v>
      </c>
      <c r="I43" s="148">
        <v>49130</v>
      </c>
      <c r="J43" s="148">
        <v>49282</v>
      </c>
      <c r="K43" s="148">
        <v>47775</v>
      </c>
      <c r="L43" s="148">
        <v>45528</v>
      </c>
      <c r="M43" s="148">
        <v>43750</v>
      </c>
      <c r="N43" s="148">
        <v>41610</v>
      </c>
      <c r="O43" s="148">
        <v>40779</v>
      </c>
      <c r="P43" s="148">
        <v>40954</v>
      </c>
      <c r="Q43" s="148">
        <v>40555</v>
      </c>
      <c r="R43" s="417"/>
      <c r="S43" s="406"/>
      <c r="V43" s="723"/>
    </row>
    <row r="44" spans="1:24" s="630" customFormat="1" ht="15.75" customHeight="1" x14ac:dyDescent="0.2">
      <c r="A44" s="631"/>
      <c r="B44" s="632"/>
      <c r="C44" s="634"/>
      <c r="D44" s="735" t="s">
        <v>480</v>
      </c>
      <c r="E44" s="148">
        <v>46376</v>
      </c>
      <c r="F44" s="148">
        <v>46552</v>
      </c>
      <c r="G44" s="148">
        <v>47599</v>
      </c>
      <c r="H44" s="148">
        <v>47443</v>
      </c>
      <c r="I44" s="148">
        <v>48612</v>
      </c>
      <c r="J44" s="148">
        <v>47722</v>
      </c>
      <c r="K44" s="148">
        <v>46500</v>
      </c>
      <c r="L44" s="148">
        <v>45015</v>
      </c>
      <c r="M44" s="148">
        <v>43657</v>
      </c>
      <c r="N44" s="148">
        <v>42422</v>
      </c>
      <c r="O44" s="148">
        <v>41748</v>
      </c>
      <c r="P44" s="148">
        <v>41430</v>
      </c>
      <c r="Q44" s="148">
        <v>40521</v>
      </c>
      <c r="R44" s="633"/>
      <c r="S44" s="631"/>
      <c r="V44" s="723"/>
    </row>
    <row r="45" spans="1:24" ht="15.75" customHeight="1" x14ac:dyDescent="0.2">
      <c r="A45" s="406"/>
      <c r="B45" s="419"/>
      <c r="C45" s="577"/>
      <c r="D45" s="735" t="s">
        <v>479</v>
      </c>
      <c r="E45" s="148">
        <v>43078</v>
      </c>
      <c r="F45" s="148">
        <v>41923</v>
      </c>
      <c r="G45" s="148">
        <v>41317</v>
      </c>
      <c r="H45" s="148">
        <v>41766</v>
      </c>
      <c r="I45" s="148">
        <v>42542</v>
      </c>
      <c r="J45" s="148">
        <v>42213</v>
      </c>
      <c r="K45" s="148">
        <v>41026</v>
      </c>
      <c r="L45" s="148">
        <v>39577</v>
      </c>
      <c r="M45" s="148">
        <v>38282</v>
      </c>
      <c r="N45" s="148">
        <v>36721</v>
      </c>
      <c r="O45" s="148">
        <v>36094</v>
      </c>
      <c r="P45" s="148">
        <v>35535</v>
      </c>
      <c r="Q45" s="148">
        <v>34461</v>
      </c>
      <c r="R45" s="417"/>
      <c r="S45" s="406"/>
      <c r="V45" s="723"/>
    </row>
    <row r="46" spans="1:24" ht="15.75" customHeight="1" x14ac:dyDescent="0.2">
      <c r="A46" s="406"/>
      <c r="B46" s="416"/>
      <c r="C46" s="577"/>
      <c r="D46" s="735" t="s">
        <v>483</v>
      </c>
      <c r="E46" s="148">
        <v>26443</v>
      </c>
      <c r="F46" s="148">
        <v>26282</v>
      </c>
      <c r="G46" s="148">
        <v>25604</v>
      </c>
      <c r="H46" s="148">
        <v>24870</v>
      </c>
      <c r="I46" s="148">
        <v>25706</v>
      </c>
      <c r="J46" s="148">
        <v>25550</v>
      </c>
      <c r="K46" s="148">
        <v>24919</v>
      </c>
      <c r="L46" s="148">
        <v>24077</v>
      </c>
      <c r="M46" s="148">
        <v>23168</v>
      </c>
      <c r="N46" s="148">
        <v>22400</v>
      </c>
      <c r="O46" s="148">
        <v>22287</v>
      </c>
      <c r="P46" s="148">
        <v>32272</v>
      </c>
      <c r="Q46" s="148">
        <v>25036</v>
      </c>
      <c r="R46" s="417"/>
      <c r="S46" s="406"/>
      <c r="V46" s="723"/>
    </row>
    <row r="47" spans="1:24" ht="15.75" customHeight="1" x14ac:dyDescent="0.2">
      <c r="A47" s="406"/>
      <c r="B47" s="416"/>
      <c r="C47" s="577"/>
      <c r="D47" s="735" t="s">
        <v>482</v>
      </c>
      <c r="E47" s="148">
        <v>31700</v>
      </c>
      <c r="F47" s="148">
        <v>29862</v>
      </c>
      <c r="G47" s="148">
        <v>29246</v>
      </c>
      <c r="H47" s="148">
        <v>30212</v>
      </c>
      <c r="I47" s="148">
        <v>29904</v>
      </c>
      <c r="J47" s="148">
        <v>29022</v>
      </c>
      <c r="K47" s="148">
        <v>27464</v>
      </c>
      <c r="L47" s="148">
        <v>26235</v>
      </c>
      <c r="M47" s="148">
        <v>24998</v>
      </c>
      <c r="N47" s="148">
        <v>23835</v>
      </c>
      <c r="O47" s="148">
        <v>23425</v>
      </c>
      <c r="P47" s="148">
        <v>22882</v>
      </c>
      <c r="Q47" s="148">
        <v>21694</v>
      </c>
      <c r="R47" s="417"/>
      <c r="S47" s="406"/>
      <c r="V47" s="723"/>
    </row>
    <row r="48" spans="1:24" s="420" customFormat="1" ht="22.5" customHeight="1" x14ac:dyDescent="0.2">
      <c r="A48" s="418"/>
      <c r="B48" s="419"/>
      <c r="C48" s="1555" t="s">
        <v>236</v>
      </c>
      <c r="D48" s="1556"/>
      <c r="E48" s="1556"/>
      <c r="F48" s="1556"/>
      <c r="G48" s="1556"/>
      <c r="H48" s="1556"/>
      <c r="I48" s="1556"/>
      <c r="J48" s="1556"/>
      <c r="K48" s="1556"/>
      <c r="L48" s="1556"/>
      <c r="M48" s="1556"/>
      <c r="N48" s="1556"/>
      <c r="O48" s="1556"/>
      <c r="P48" s="1556"/>
      <c r="Q48" s="1556"/>
      <c r="R48" s="445"/>
      <c r="S48" s="418"/>
      <c r="V48" s="723"/>
    </row>
    <row r="49" spans="1:22" s="420" customFormat="1" ht="10.5" customHeight="1" x14ac:dyDescent="0.2">
      <c r="A49" s="418"/>
      <c r="B49" s="419"/>
      <c r="C49" s="1557" t="s">
        <v>391</v>
      </c>
      <c r="D49" s="1557"/>
      <c r="E49" s="1557"/>
      <c r="F49" s="1557"/>
      <c r="G49" s="1557"/>
      <c r="H49" s="1557"/>
      <c r="I49" s="1557"/>
      <c r="J49" s="1557"/>
      <c r="K49" s="1557"/>
      <c r="L49" s="1557"/>
      <c r="M49" s="1557"/>
      <c r="N49" s="1557"/>
      <c r="O49" s="1557"/>
      <c r="P49" s="1557"/>
      <c r="Q49" s="1557"/>
      <c r="R49" s="445"/>
      <c r="S49" s="418"/>
    </row>
    <row r="50" spans="1:22" s="420" customFormat="1" ht="13.5" customHeight="1" x14ac:dyDescent="0.2">
      <c r="A50" s="418"/>
      <c r="B50" s="419"/>
      <c r="C50" s="448" t="s">
        <v>437</v>
      </c>
      <c r="D50" s="635"/>
      <c r="E50" s="636"/>
      <c r="F50" s="419"/>
      <c r="G50" s="636"/>
      <c r="H50" s="635"/>
      <c r="I50" s="636"/>
      <c r="J50" s="890"/>
      <c r="K50" s="556"/>
      <c r="L50" s="635"/>
      <c r="M50" s="635"/>
      <c r="N50" s="635"/>
      <c r="O50" s="635"/>
      <c r="P50" s="635"/>
      <c r="Q50" s="635"/>
      <c r="R50" s="445"/>
      <c r="S50" s="418"/>
      <c r="V50" s="723"/>
    </row>
    <row r="51" spans="1:22" x14ac:dyDescent="0.2">
      <c r="A51" s="406"/>
      <c r="B51" s="416"/>
      <c r="C51" s="416"/>
      <c r="D51" s="416"/>
      <c r="E51" s="416"/>
      <c r="F51" s="416"/>
      <c r="G51" s="416"/>
      <c r="H51" s="468"/>
      <c r="I51" s="468"/>
      <c r="J51" s="468"/>
      <c r="K51" s="468"/>
      <c r="L51" s="710"/>
      <c r="M51" s="416"/>
      <c r="N51" s="1558">
        <v>43009</v>
      </c>
      <c r="O51" s="1558"/>
      <c r="P51" s="1558"/>
      <c r="Q51" s="1558"/>
      <c r="R51" s="637">
        <v>11</v>
      </c>
      <c r="S51" s="406"/>
    </row>
    <row r="52" spans="1:22" x14ac:dyDescent="0.2">
      <c r="A52" s="433"/>
      <c r="B52" s="433"/>
      <c r="C52" s="433"/>
      <c r="D52" s="433"/>
      <c r="E52" s="433"/>
      <c r="G52" s="433"/>
      <c r="H52" s="433"/>
      <c r="I52" s="433"/>
      <c r="J52" s="433"/>
      <c r="K52" s="433"/>
      <c r="L52" s="433"/>
      <c r="M52" s="433"/>
      <c r="N52" s="433"/>
      <c r="O52" s="433"/>
      <c r="P52" s="433"/>
      <c r="Q52" s="433"/>
      <c r="R52" s="433"/>
      <c r="S52" s="433"/>
    </row>
  </sheetData>
  <mergeCells count="10">
    <mergeCell ref="C48:Q48"/>
    <mergeCell ref="C49:Q49"/>
    <mergeCell ref="N51:Q51"/>
    <mergeCell ref="B1:H1"/>
    <mergeCell ref="C5:D6"/>
    <mergeCell ref="C8:D8"/>
    <mergeCell ref="C15:D15"/>
    <mergeCell ref="C16:D16"/>
    <mergeCell ref="E6:H6"/>
    <mergeCell ref="I6:Q6"/>
  </mergeCells>
  <conditionalFormatting sqref="E7:Q7 V7">
    <cfRule type="cellIs" dxfId="1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17acidentes_SST</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'17acidentes_SST'!Área_de_Impressão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2018-05-08T13:00:05Z</cp:lastPrinted>
  <dcterms:created xsi:type="dcterms:W3CDTF">2004-03-02T09:49:36Z</dcterms:created>
  <dcterms:modified xsi:type="dcterms:W3CDTF">2018-05-08T13:03:30Z</dcterms:modified>
</cp:coreProperties>
</file>